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ook\Desktop\"/>
    </mc:Choice>
  </mc:AlternateContent>
  <xr:revisionPtr revIDLastSave="0" documentId="8_{07D9A1A0-F3E4-4694-A74B-667452DDAB99}" xr6:coauthVersionLast="46" xr6:coauthVersionMax="46" xr10:uidLastSave="{00000000-0000-0000-0000-000000000000}"/>
  <bookViews>
    <workbookView xWindow="1480" yWindow="1480" windowWidth="14400" windowHeight="8260" xr2:uid="{C56C1EB3-0C1C-4856-802C-570C40BB60E5}"/>
  </bookViews>
  <sheets>
    <sheet name="UA" sheetId="1" r:id="rId1"/>
    <sheet name="COUSUB" sheetId="2" r:id="rId2"/>
    <sheet name="SUMMARY" sheetId="3" r:id="rId3"/>
    <sheet name="Source|Notes" sheetId="4" r:id="rId4"/>
  </sheets>
  <externalReferences>
    <externalReference r:id="rId5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3" l="1"/>
  <c r="B13" i="3"/>
  <c r="B8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C5" i="3" s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2" i="1"/>
  <c r="B5" i="3" s="1"/>
  <c r="C9" i="3"/>
  <c r="B9" i="3"/>
  <c r="C8" i="3"/>
  <c r="B4" i="3"/>
  <c r="C4" i="3"/>
  <c r="B3" i="3"/>
  <c r="C3" i="3"/>
  <c r="C2" i="3"/>
  <c r="B2" i="3"/>
  <c r="B18" i="3"/>
  <c r="B19" i="3"/>
  <c r="B17" i="3"/>
  <c r="C6" i="3" l="1"/>
  <c r="B6" i="3"/>
  <c r="B7" i="3"/>
  <c r="C7" i="3"/>
</calcChain>
</file>

<file path=xl/sharedStrings.xml><?xml version="1.0" encoding="utf-8"?>
<sst xmlns="http://schemas.openxmlformats.org/spreadsheetml/2006/main" count="874" uniqueCount="563">
  <si>
    <t>UATYP10</t>
  </si>
  <si>
    <t>GEOID</t>
  </si>
  <si>
    <t>NAME</t>
  </si>
  <si>
    <t>400C100US01144</t>
  </si>
  <si>
    <t>Albion, PA Urban Cluster; Pennsylvania</t>
  </si>
  <si>
    <t>400C100US03395</t>
  </si>
  <si>
    <t>Ashland, PA Urban Cluster; Pennsylvania</t>
  </si>
  <si>
    <t>400C100US06193</t>
  </si>
  <si>
    <t>Bedford, PA Urban Cluster; Pennsylvania</t>
  </si>
  <si>
    <t>400C100US06787</t>
  </si>
  <si>
    <t>Belvidere, NJ--PA Urban Cluster (part); Pennsylvania</t>
  </si>
  <si>
    <t>400C100US07732</t>
  </si>
  <si>
    <t>Binghamton, NY--PA Urbanized Area (part); Pennsylvania</t>
  </si>
  <si>
    <t>400C100US08164</t>
  </si>
  <si>
    <t>Blairsville, PA Urban Cluster; Pennsylvania</t>
  </si>
  <si>
    <t>400C100US08992</t>
  </si>
  <si>
    <t>Bonneauville, PA Urban Cluster; Pennsylvania</t>
  </si>
  <si>
    <t>400C100US10426</t>
  </si>
  <si>
    <t>Brockway, PA Urban Cluster; Pennsylvania</t>
  </si>
  <si>
    <t>400C100US10810</t>
  </si>
  <si>
    <t>Brookville, PA Urban Cluster; Pennsylvania</t>
  </si>
  <si>
    <t>400C100US11575</t>
  </si>
  <si>
    <t>Burgettstown, PA Urban Cluster; Pennsylvania</t>
  </si>
  <si>
    <t>400C100US12890</t>
  </si>
  <si>
    <t>Cambridge Springs, PA Urban Cluster; Pennsylvania</t>
  </si>
  <si>
    <t>400C100US17209</t>
  </si>
  <si>
    <t>Clarion, PA Urban Cluster; Pennsylvania</t>
  </si>
  <si>
    <t>400C100US20314</t>
  </si>
  <si>
    <t>Corry, PA Urban Cluster; Pennsylvania</t>
  </si>
  <si>
    <t>400C100US21745</t>
  </si>
  <si>
    <t>Cumberland, MD--WV--PA Urbanized Area (part); Pennsylvania</t>
  </si>
  <si>
    <t>400C100US21760</t>
  </si>
  <si>
    <t>Curwensville, PA Urban Cluster; Pennsylvania</t>
  </si>
  <si>
    <t>400C100US25687</t>
  </si>
  <si>
    <t>East Liverpool, OH--WV--PA Urban Cluster (part); Pennsylvania</t>
  </si>
  <si>
    <t>400C100US25802</t>
  </si>
  <si>
    <t>East Prospect, PA Urban Cluster; Pennsylvania</t>
  </si>
  <si>
    <t>400C100US26065</t>
  </si>
  <si>
    <t>Ebensburg, PA Urban Cluster; Pennsylvania</t>
  </si>
  <si>
    <t>400C100US26227</t>
  </si>
  <si>
    <t>Edinboro, PA Urban Cluster; Pennsylvania</t>
  </si>
  <si>
    <t>400C100US27300</t>
  </si>
  <si>
    <t>Elverson, PA Urban Cluster; Pennsylvania</t>
  </si>
  <si>
    <t>400C100US27496</t>
  </si>
  <si>
    <t>Emmitsburg, MD--PA Urban Cluster (part); Pennsylvania</t>
  </si>
  <si>
    <t>400C100US27577</t>
  </si>
  <si>
    <t>Emporium, PA Urban Cluster; Pennsylvania</t>
  </si>
  <si>
    <t>400C100US28414</t>
  </si>
  <si>
    <t>Everett, PA Urban Cluster; Pennsylvania</t>
  </si>
  <si>
    <t>400C100US28624</t>
  </si>
  <si>
    <t>Fairdale, PA Urban Cluster; Pennsylvania</t>
  </si>
  <si>
    <t>400C100US39835</t>
  </si>
  <si>
    <t>Honesdale, PA Urban Cluster; Pennsylvania</t>
  </si>
  <si>
    <t>400C100US40456</t>
  </si>
  <si>
    <t>Houtzdale, PA Urban Cluster; Pennsylvania</t>
  </si>
  <si>
    <t>400C100US43129</t>
  </si>
  <si>
    <t>Jim Thorpe, PA Urban Cluster; Pennsylvania</t>
  </si>
  <si>
    <t>400C100US43858</t>
  </si>
  <si>
    <t>Kane, PA Urban Cluster; Pennsylvania</t>
  </si>
  <si>
    <t>400C100US46868</t>
  </si>
  <si>
    <t>Lake Meade, PA Urban Cluster; Pennsylvania</t>
  </si>
  <si>
    <t>400C100US49744</t>
  </si>
  <si>
    <t>Ligonier, PA Urban Cluster; Pennsylvania</t>
  </si>
  <si>
    <t>400C100US50419</t>
  </si>
  <si>
    <t>Littlestown, PA Urban Cluster; Pennsylvania</t>
  </si>
  <si>
    <t>400C100US52174</t>
  </si>
  <si>
    <t>Lykens, PA Urban Cluster; Pennsylvania</t>
  </si>
  <si>
    <t>400C100US54118</t>
  </si>
  <si>
    <t>Mansfield, PA Urban Cluster; Pennsylvania</t>
  </si>
  <si>
    <t>400C100US55198</t>
  </si>
  <si>
    <t>Martinsburg, PA Urban Cluster; Pennsylvania</t>
  </si>
  <si>
    <t>400C100US55441</t>
  </si>
  <si>
    <t>Masontown, PA Urban Cluster; Pennsylvania</t>
  </si>
  <si>
    <t>400C100US56278</t>
  </si>
  <si>
    <t>Mercer, PA Urban Cluster; Pennsylvania</t>
  </si>
  <si>
    <t>400C100US56575</t>
  </si>
  <si>
    <t>Meyersdale, PA Urban Cluster; Pennsylvania</t>
  </si>
  <si>
    <t>400C100US57061</t>
  </si>
  <si>
    <t>Mifflinburg, PA Urban Cluster; Pennsylvania</t>
  </si>
  <si>
    <t>400C100US57069</t>
  </si>
  <si>
    <t>Mifflintown, PA Urban Cluster; Pennsylvania</t>
  </si>
  <si>
    <t>400C100US57206</t>
  </si>
  <si>
    <t>Milford, NJ--PA Urban Cluster (part); Pennsylvania</t>
  </si>
  <si>
    <t>400C100US57304</t>
  </si>
  <si>
    <t>Millersburg, PA Urban Cluster; Pennsylvania</t>
  </si>
  <si>
    <t>400C100US57368</t>
  </si>
  <si>
    <t>Millsboro, PA Urban Cluster; Pennsylvania</t>
  </si>
  <si>
    <t>400C100US58654</t>
  </si>
  <si>
    <t>Montgomery, PA Urban Cluster; Pennsylvania</t>
  </si>
  <si>
    <t>400C100US59501</t>
  </si>
  <si>
    <t>Moscow, PA Urban Cluster; Pennsylvania</t>
  </si>
  <si>
    <t>400C100US59910</t>
  </si>
  <si>
    <t>Mount Holly Springs, PA Urban Cluster; Pennsylvania</t>
  </si>
  <si>
    <t>400C100US60301</t>
  </si>
  <si>
    <t>Mount Union, PA Urban Cluster; Pennsylvania</t>
  </si>
  <si>
    <t>400C100US60652</t>
  </si>
  <si>
    <t>Muncy, PA Urban Cluster; Pennsylvania</t>
  </si>
  <si>
    <t>400C100US61030</t>
  </si>
  <si>
    <t>Nanty-Glo, PA Urban Cluster; Pennsylvania</t>
  </si>
  <si>
    <t>400C100US62866</t>
  </si>
  <si>
    <t>Newport, PA Urban Cluster; Pennsylvania</t>
  </si>
  <si>
    <t>400C100US63190</t>
  </si>
  <si>
    <t>New Wilmington, PA Urban Cluster; Pennsylvania</t>
  </si>
  <si>
    <t>400C100US63622</t>
  </si>
  <si>
    <t>North East, PA Urban Cluster; Pennsylvania</t>
  </si>
  <si>
    <t>400C100US63649</t>
  </si>
  <si>
    <t>Northern Cambria, PA Urban Cluster; Pennsylvania</t>
  </si>
  <si>
    <t>400C100US66025</t>
  </si>
  <si>
    <t>Orwigsburg, PA Urban Cluster; Pennsylvania</t>
  </si>
  <si>
    <t>400C100US67882</t>
  </si>
  <si>
    <t>Patton, PA Urban Cluster; Pennsylvania</t>
  </si>
  <si>
    <t>400C100US69508</t>
  </si>
  <si>
    <t>Pine Grove, PA Urban Cluster; Pennsylvania</t>
  </si>
  <si>
    <t>400C100US70465</t>
  </si>
  <si>
    <t>Pocono Woodland Lakes, PA Urban Cluster; Pennsylvania</t>
  </si>
  <si>
    <t>400C100US70831</t>
  </si>
  <si>
    <t>Portage, PA Urban Cluster; Pennsylvania</t>
  </si>
  <si>
    <t>400C100US71209</t>
  </si>
  <si>
    <t>Port Jervis, NY--PA Urban Cluster (part); Pennsylvania</t>
  </si>
  <si>
    <t>400C100US72775</t>
  </si>
  <si>
    <t>Punxsutawney, PA Urban Cluster; Pennsylvania</t>
  </si>
  <si>
    <t>400C100US72910</t>
  </si>
  <si>
    <t>Quarryville, PA Urban Cluster; Pennsylvania</t>
  </si>
  <si>
    <t>400C100US74287</t>
  </si>
  <si>
    <t>Reynoldsville, PA Urban Cluster; Pennsylvania</t>
  </si>
  <si>
    <t>400C100US74908</t>
  </si>
  <si>
    <t>Ridgway, PA Urban Cluster; Pennsylvania</t>
  </si>
  <si>
    <t>400C100US75475</t>
  </si>
  <si>
    <t>Roaring Spring, PA Urban Cluster; Pennsylvania</t>
  </si>
  <si>
    <t>400C100US79834</t>
  </si>
  <si>
    <t>Saw Creek, PA Urban Cluster; Pennsylvania</t>
  </si>
  <si>
    <t>400C100US82495</t>
  </si>
  <si>
    <t>Slippery Rock, PA Urban Cluster; Pennsylvania</t>
  </si>
  <si>
    <t>400C100US84925</t>
  </si>
  <si>
    <t>Stewartstown, PA Urban Cluster; Pennsylvania</t>
  </si>
  <si>
    <t>400C100US85924</t>
  </si>
  <si>
    <t>Susquehanna Depot, PA Urban Cluster; Pennsylvania</t>
  </si>
  <si>
    <t>400C100US87814</t>
  </si>
  <si>
    <t>Titusville, PA Urban Cluster; Pennsylvania</t>
  </si>
  <si>
    <t>400C100US88246</t>
  </si>
  <si>
    <t>Towanda, PA Urban Cluster; Pennsylvania</t>
  </si>
  <si>
    <t>400C100US88327</t>
  </si>
  <si>
    <t>Treasure Lake, PA Urban Cluster; Pennsylvania</t>
  </si>
  <si>
    <t>400C100US89002</t>
  </si>
  <si>
    <t>Tunkhannock, PA Urban Cluster; Pennsylvania</t>
  </si>
  <si>
    <t>400C100US89353</t>
  </si>
  <si>
    <t>Tyrone, PA Urban Cluster; Pennsylvania</t>
  </si>
  <si>
    <t>400C100US89542</t>
  </si>
  <si>
    <t>Union City, PA Urban Cluster; Pennsylvania</t>
  </si>
  <si>
    <t>400C100US93376</t>
  </si>
  <si>
    <t>Waynesburg, PA Urban Cluster; Pennsylvania</t>
  </si>
  <si>
    <t>400C100US93592</t>
  </si>
  <si>
    <t>Weirton--Steubenville, WV--OH--PA Urbanized Area (part); Pennsylvania</t>
  </si>
  <si>
    <t>400C100US95563</t>
  </si>
  <si>
    <t>Williamstown, PA Urban Cluster; Pennsylvania</t>
  </si>
  <si>
    <t>400C100US97858</t>
  </si>
  <si>
    <t>Youngsville, PA Urban Cluster; Pennsylvania</t>
  </si>
  <si>
    <t>400C100US01495</t>
  </si>
  <si>
    <t>Allentown, PA--NJ Urbanized Area (part); Pennsylvania</t>
  </si>
  <si>
    <t>400C100US01792</t>
  </si>
  <si>
    <t>Altoona, PA Urbanized Area; Pennsylvania</t>
  </si>
  <si>
    <t>400C100US06463</t>
  </si>
  <si>
    <t>Bellefonte, PA Urban Cluster; Pennsylvania</t>
  </si>
  <si>
    <t>400C100US08434</t>
  </si>
  <si>
    <t>Bloomsburg--Berwick, PA Urbanized Area; Pennsylvania</t>
  </si>
  <si>
    <t>400C100US09541</t>
  </si>
  <si>
    <t>Bradford, PA--NY Urban Cluster (part); Pennsylvania</t>
  </si>
  <si>
    <t>400C100US11998</t>
  </si>
  <si>
    <t>Butler, PA Urban Cluster; Pennsylvania</t>
  </si>
  <si>
    <t>400C100US15184</t>
  </si>
  <si>
    <t>Chambersburg, PA Urbanized Area; Pennsylvania</t>
  </si>
  <si>
    <t>400C100US17452</t>
  </si>
  <si>
    <t>Clearfield, PA Urban Cluster; Pennsylvania</t>
  </si>
  <si>
    <t>400C100US20980</t>
  </si>
  <si>
    <t>Cresson, PA Urban Cluster; Pennsylvania</t>
  </si>
  <si>
    <t>400C100US24796</t>
  </si>
  <si>
    <t>DuBois, PA Urban Cluster; Pennsylvania</t>
  </si>
  <si>
    <t>400C100US25849</t>
  </si>
  <si>
    <t>East Stroudsburg, PA--NJ Urbanized Area (part); Pennsylvania</t>
  </si>
  <si>
    <t>400C100US27085</t>
  </si>
  <si>
    <t>Ellwood City, PA Urban Cluster; Pennsylvania</t>
  </si>
  <si>
    <t>400C100US27766</t>
  </si>
  <si>
    <t>Erie, PA Urbanized Area; Pennsylvania</t>
  </si>
  <si>
    <t>400C100US31411</t>
  </si>
  <si>
    <t>Franklin (Venango County), PA Urban Cluster; Pennsylvania</t>
  </si>
  <si>
    <t>400C100US35434</t>
  </si>
  <si>
    <t>Greenville, PA Urban Cluster; Pennsylvania</t>
  </si>
  <si>
    <t>400C100US35812</t>
  </si>
  <si>
    <t>Grove City, PA Urban Cluster; Pennsylvania</t>
  </si>
  <si>
    <t>400C100US36190</t>
  </si>
  <si>
    <t>Hagerstown, MD--WV--PA Urbanized Area (part); Pennsylvania</t>
  </si>
  <si>
    <t>400C100US36784</t>
  </si>
  <si>
    <t>Hanover, PA Urbanized Area; Pennsylvania</t>
  </si>
  <si>
    <t>400C100US37081</t>
  </si>
  <si>
    <t>Harrisburg, PA Urbanized Area; Pennsylvania</t>
  </si>
  <si>
    <t>400C100US37945</t>
  </si>
  <si>
    <t>Hazleton, PA Urbanized Area; Pennsylvania</t>
  </si>
  <si>
    <t>400C100US40699</t>
  </si>
  <si>
    <t>Huntingdon, PA Urban Cluster; Pennsylvania</t>
  </si>
  <si>
    <t>400C100US41185</t>
  </si>
  <si>
    <t>Indiana, PA Urban Cluster; Pennsylvania</t>
  </si>
  <si>
    <t>400C100US43064</t>
  </si>
  <si>
    <t>Jersey Shore, PA Urban Cluster; Pennsylvania</t>
  </si>
  <si>
    <t>400C100US43291</t>
  </si>
  <si>
    <t>Johnstown, PA Urbanized Area; Pennsylvania</t>
  </si>
  <si>
    <t>400C100US45478</t>
  </si>
  <si>
    <t>Kittanning--Ford City, PA Urban Cluster; Pennsylvania</t>
  </si>
  <si>
    <t>400C100US45802</t>
  </si>
  <si>
    <t>Kutztown, PA Urban Cluster; Pennsylvania</t>
  </si>
  <si>
    <t>400C100US47530</t>
  </si>
  <si>
    <t>Lancaster, PA Urbanized Area; Pennsylvania</t>
  </si>
  <si>
    <t>400C100US48664</t>
  </si>
  <si>
    <t>Lebanon, PA Urbanized Area; Pennsylvania</t>
  </si>
  <si>
    <t>400C100US49393</t>
  </si>
  <si>
    <t>Lewistown, PA Urban Cluster; Pennsylvania</t>
  </si>
  <si>
    <t>400C100US50770</t>
  </si>
  <si>
    <t>Lock Haven, PA Urban Cluster; Pennsylvania</t>
  </si>
  <si>
    <t>400C100US55900</t>
  </si>
  <si>
    <t>Meadville, PA Urban Cluster; Pennsylvania</t>
  </si>
  <si>
    <t>400C100US57439</t>
  </si>
  <si>
    <t>Milton--Lewisburg, PA Urban Cluster; Pennsylvania</t>
  </si>
  <si>
    <t>400C100US58168</t>
  </si>
  <si>
    <t>Monessen--California, PA Urbanized Area; Pennsylvania</t>
  </si>
  <si>
    <t>400C100US60195</t>
  </si>
  <si>
    <t>Mount Pocono--Emerald Lakes, PA Urban Cluster; Pennsylvania</t>
  </si>
  <si>
    <t>400C100US62164</t>
  </si>
  <si>
    <t>New Castle, PA Urban Cluster; Pennsylvania</t>
  </si>
  <si>
    <t>400C100US62353</t>
  </si>
  <si>
    <t>New Freedom--Shrewsbury, PA--MD Urban Cluster (part); Pennsylvania</t>
  </si>
  <si>
    <t>400C100US64999</t>
  </si>
  <si>
    <t>Oil City, PA Urban Cluster; Pennsylvania</t>
  </si>
  <si>
    <t>400C100US69076</t>
  </si>
  <si>
    <t>Philadelphia, PA--NJ--DE--MD Urbanized Area (part); Pennsylvania</t>
  </si>
  <si>
    <t>400C100US69130</t>
  </si>
  <si>
    <t>Philipsburg, PA Urban Cluster; Pennsylvania</t>
  </si>
  <si>
    <t>400C100US69697</t>
  </si>
  <si>
    <t>Pittsburgh, PA Urbanized Area; Pennsylvania</t>
  </si>
  <si>
    <t>400C100US71749</t>
  </si>
  <si>
    <t>Pottstown, PA Urbanized Area; Pennsylvania</t>
  </si>
  <si>
    <t>400C100US71776</t>
  </si>
  <si>
    <t>Pottsville, PA Urban Cluster; Pennsylvania</t>
  </si>
  <si>
    <t>400C100US73693</t>
  </si>
  <si>
    <t>Reading, PA Urbanized Area; Pennsylvania</t>
  </si>
  <si>
    <t>400C100US77878</t>
  </si>
  <si>
    <t>St. Marys, PA Urban Cluster; Pennsylvania</t>
  </si>
  <si>
    <t>400C100US79903</t>
  </si>
  <si>
    <t>Sayre--Waverly, PA--NY Urban Cluster (part); Pennsylvania</t>
  </si>
  <si>
    <t>400C100US80227</t>
  </si>
  <si>
    <t>Scranton, PA Urbanized Area; Pennsylvania</t>
  </si>
  <si>
    <t>400C100US80985</t>
  </si>
  <si>
    <t>Shamokin--Mount Carmel, PA Urban Cluster; Pennsylvania</t>
  </si>
  <si>
    <t>400C100US81472</t>
  </si>
  <si>
    <t>Shenandoah--Mahanoy City--Frackville, PA Urban Cluster; Pennsylvania</t>
  </si>
  <si>
    <t>400C100US81658</t>
  </si>
  <si>
    <t>Shippensburg, PA Urban Cluster; Pennsylvania</t>
  </si>
  <si>
    <t>400C100US81889</t>
  </si>
  <si>
    <t>Sierra View--Indian Mountain Lake, PA Urban Cluster; Pennsylvania</t>
  </si>
  <si>
    <t>400C100US82927</t>
  </si>
  <si>
    <t>Somerset, PA Urban Cluster; Pennsylvania</t>
  </si>
  <si>
    <t>400C100US84493</t>
  </si>
  <si>
    <t>State College, PA Urbanized Area; Pennsylvania</t>
  </si>
  <si>
    <t>400C100US85762</t>
  </si>
  <si>
    <t>Sunbury, PA Urban Cluster; Pennsylvania</t>
  </si>
  <si>
    <t>400C100US86572</t>
  </si>
  <si>
    <t>Tamaqua, PA Urban Cluster; Pennsylvania</t>
  </si>
  <si>
    <t>400C100US89650</t>
  </si>
  <si>
    <t>Uniontown--Connellsville, PA Urbanized Area; Pennsylvania</t>
  </si>
  <si>
    <t>400C100US91837</t>
  </si>
  <si>
    <t>Warren, PA Urban Cluster; Pennsylvania</t>
  </si>
  <si>
    <t>400C100US93322</t>
  </si>
  <si>
    <t>Waynesboro, PA--MD Urban Cluster (part); Pennsylvania</t>
  </si>
  <si>
    <t>400C100US95455</t>
  </si>
  <si>
    <t>Williamsport, PA Urbanized Area; Pennsylvania</t>
  </si>
  <si>
    <t>400C100US97750</t>
  </si>
  <si>
    <t>York, PA Urbanized Area; Pennsylvania</t>
  </si>
  <si>
    <t>400C100US97831</t>
  </si>
  <si>
    <t>Youngstown, OH--PA Urbanized Area (part); Pennsylvania</t>
  </si>
  <si>
    <t>LSAD</t>
  </si>
  <si>
    <t>Bonneauville</t>
  </si>
  <si>
    <t>Carroll Valley</t>
  </si>
  <si>
    <t>Cumberland</t>
  </si>
  <si>
    <t>Freedom</t>
  </si>
  <si>
    <t>Germany</t>
  </si>
  <si>
    <t>Hamiltonban</t>
  </si>
  <si>
    <t>Latimore</t>
  </si>
  <si>
    <t>Liberty</t>
  </si>
  <si>
    <t>Littlestown</t>
  </si>
  <si>
    <t>Mount Joy</t>
  </si>
  <si>
    <t>Mount Pleasant</t>
  </si>
  <si>
    <t>Reading</t>
  </si>
  <si>
    <t>Straban</t>
  </si>
  <si>
    <t>Union</t>
  </si>
  <si>
    <t>Glasgow</t>
  </si>
  <si>
    <t>Industry</t>
  </si>
  <si>
    <t>Midland</t>
  </si>
  <si>
    <t>Ohioville</t>
  </si>
  <si>
    <t>Shippingport</t>
  </si>
  <si>
    <t>Bedford</t>
  </si>
  <si>
    <t>Everett</t>
  </si>
  <si>
    <t>Hopewell</t>
  </si>
  <si>
    <t>Kimmel</t>
  </si>
  <si>
    <t>Londonderry</t>
  </si>
  <si>
    <t>Snake Spring</t>
  </si>
  <si>
    <t>West Providence</t>
  </si>
  <si>
    <t>Caernarvon</t>
  </si>
  <si>
    <t>New Morgan</t>
  </si>
  <si>
    <t>Antis</t>
  </si>
  <si>
    <t>Blair</t>
  </si>
  <si>
    <t>Greenfield</t>
  </si>
  <si>
    <t>Martinsburg</t>
  </si>
  <si>
    <t>North Woodbury</t>
  </si>
  <si>
    <t>Roaring Spring</t>
  </si>
  <si>
    <t>Snyder</t>
  </si>
  <si>
    <t>Taylor</t>
  </si>
  <si>
    <t>Tyrone</t>
  </si>
  <si>
    <t>Monroe</t>
  </si>
  <si>
    <t>North Towanda</t>
  </si>
  <si>
    <t>Towanda</t>
  </si>
  <si>
    <t>Wysox</t>
  </si>
  <si>
    <t>Bridgeton</t>
  </si>
  <si>
    <t>Tinicum</t>
  </si>
  <si>
    <t>Slippery Rock</t>
  </si>
  <si>
    <t>Adams</t>
  </si>
  <si>
    <t>Barr</t>
  </si>
  <si>
    <t>Blacklick</t>
  </si>
  <si>
    <t>Cambria</t>
  </si>
  <si>
    <t>Carrolltown</t>
  </si>
  <si>
    <t>Cassandra</t>
  </si>
  <si>
    <t>Chest</t>
  </si>
  <si>
    <t>Clearfield</t>
  </si>
  <si>
    <t>Cresson</t>
  </si>
  <si>
    <t>East Carroll</t>
  </si>
  <si>
    <t>Ebensburg</t>
  </si>
  <si>
    <t>Elder</t>
  </si>
  <si>
    <t>Hastings</t>
  </si>
  <si>
    <t>Jackson</t>
  </si>
  <si>
    <t>Lilly</t>
  </si>
  <si>
    <t>Nanty-Glo</t>
  </si>
  <si>
    <t>Northern Cambria</t>
  </si>
  <si>
    <t>Patton</t>
  </si>
  <si>
    <t>Portage</t>
  </si>
  <si>
    <t>Summerhill</t>
  </si>
  <si>
    <t>Susquehanna</t>
  </si>
  <si>
    <t>Washington</t>
  </si>
  <si>
    <t>West Carroll</t>
  </si>
  <si>
    <t>Wilmore</t>
  </si>
  <si>
    <t>Emporium</t>
  </si>
  <si>
    <t>Shippen</t>
  </si>
  <si>
    <t>Jim Thorpe</t>
  </si>
  <si>
    <t>Mahoning</t>
  </si>
  <si>
    <t>Nesquehoning</t>
  </si>
  <si>
    <t>Elverson</t>
  </si>
  <si>
    <t>Honey Brook</t>
  </si>
  <si>
    <t>West Nantmeal</t>
  </si>
  <si>
    <t>Clarion</t>
  </si>
  <si>
    <t>Elk</t>
  </si>
  <si>
    <t>Highland</t>
  </si>
  <si>
    <t>Paint</t>
  </si>
  <si>
    <t>Strattanville</t>
  </si>
  <si>
    <t>Brisbin</t>
  </si>
  <si>
    <t>Burnside</t>
  </si>
  <si>
    <t>Curwensville</t>
  </si>
  <si>
    <t>Houtzdale</t>
  </si>
  <si>
    <t>Pike</t>
  </si>
  <si>
    <t>Sandy</t>
  </si>
  <si>
    <t>Woodward</t>
  </si>
  <si>
    <t>Ashland</t>
  </si>
  <si>
    <t>Conyngham</t>
  </si>
  <si>
    <t>Cambridge</t>
  </si>
  <si>
    <t>Cambridge Springs</t>
  </si>
  <si>
    <t>Oil Creek</t>
  </si>
  <si>
    <t>Titusville</t>
  </si>
  <si>
    <t>Dickinson</t>
  </si>
  <si>
    <t>Mount Holly Springs</t>
  </si>
  <si>
    <t>South Middleton</t>
  </si>
  <si>
    <t>Halifax</t>
  </si>
  <si>
    <t>Lykens</t>
  </si>
  <si>
    <t>Millersburg</t>
  </si>
  <si>
    <t>Upper Paxton</t>
  </si>
  <si>
    <t>Wiconisco</t>
  </si>
  <si>
    <t>Williams</t>
  </si>
  <si>
    <t>Williamstown</t>
  </si>
  <si>
    <t>Horton</t>
  </si>
  <si>
    <t>Ridgway</t>
  </si>
  <si>
    <t>Albion</t>
  </si>
  <si>
    <t>Concord</t>
  </si>
  <si>
    <t>Conneaut</t>
  </si>
  <si>
    <t>Corry</t>
  </si>
  <si>
    <t>Cranesville</t>
  </si>
  <si>
    <t>Edinboro</t>
  </si>
  <si>
    <t>Elk Creek</t>
  </si>
  <si>
    <t>North East</t>
  </si>
  <si>
    <t>Union City</t>
  </si>
  <si>
    <t>Wayne</t>
  </si>
  <si>
    <t>German</t>
  </si>
  <si>
    <t>Luzerne</t>
  </si>
  <si>
    <t>Masontown</t>
  </si>
  <si>
    <t>Nicholson</t>
  </si>
  <si>
    <t>Carmichaels</t>
  </si>
  <si>
    <t>Franklin</t>
  </si>
  <si>
    <t>Jefferson</t>
  </si>
  <si>
    <t>Monongahela</t>
  </si>
  <si>
    <t>Waynesburg</t>
  </si>
  <si>
    <t>Birmingham</t>
  </si>
  <si>
    <t>Brady</t>
  </si>
  <si>
    <t>Mount Union</t>
  </si>
  <si>
    <t>Shirley</t>
  </si>
  <si>
    <t>Warriors Mark</t>
  </si>
  <si>
    <t>Blairsville</t>
  </si>
  <si>
    <t>Burrell</t>
  </si>
  <si>
    <t>Cherry Tree</t>
  </si>
  <si>
    <t>Bell</t>
  </si>
  <si>
    <t>Brockway</t>
  </si>
  <si>
    <t>Brookville</t>
  </si>
  <si>
    <t>Knox</t>
  </si>
  <si>
    <t>Perry</t>
  </si>
  <si>
    <t>Pine Creek</t>
  </si>
  <si>
    <t>Punxsutawney</t>
  </si>
  <si>
    <t>Reynoldsville</t>
  </si>
  <si>
    <t>Rose</t>
  </si>
  <si>
    <t>Winslow</t>
  </si>
  <si>
    <t>Young</t>
  </si>
  <si>
    <t>Fermanagh</t>
  </si>
  <si>
    <t>Mifflin</t>
  </si>
  <si>
    <t>Mifflintown</t>
  </si>
  <si>
    <t>Milford</t>
  </si>
  <si>
    <t>Port Royal</t>
  </si>
  <si>
    <t>Walker</t>
  </si>
  <si>
    <t>Covington</t>
  </si>
  <si>
    <t>Elmhurst</t>
  </si>
  <si>
    <t>Madison</t>
  </si>
  <si>
    <t>Moscow</t>
  </si>
  <si>
    <t>Roaring Brook</t>
  </si>
  <si>
    <t>Bart</t>
  </si>
  <si>
    <t>East Drumore</t>
  </si>
  <si>
    <t>Eden</t>
  </si>
  <si>
    <t>Paradise</t>
  </si>
  <si>
    <t>Providence</t>
  </si>
  <si>
    <t>Quarryville</t>
  </si>
  <si>
    <t>Strasburg</t>
  </si>
  <si>
    <t>New Wilmington</t>
  </si>
  <si>
    <t>Wilmington</t>
  </si>
  <si>
    <t>Clinton</t>
  </si>
  <si>
    <t>Hughesville</t>
  </si>
  <si>
    <t>Montgomery</t>
  </si>
  <si>
    <t>Muncy</t>
  </si>
  <si>
    <t>Muncy Creek</t>
  </si>
  <si>
    <t>Picture Rocks</t>
  </si>
  <si>
    <t>Wolf</t>
  </si>
  <si>
    <t>Kane</t>
  </si>
  <si>
    <t>Wetmore</t>
  </si>
  <si>
    <t>Coolspring</t>
  </si>
  <si>
    <t>East Lackawannock</t>
  </si>
  <si>
    <t>Findley</t>
  </si>
  <si>
    <t>Mercer</t>
  </si>
  <si>
    <t>Kistler</t>
  </si>
  <si>
    <t>Newton Hamilton</t>
  </si>
  <si>
    <t>Middle Smithfield</t>
  </si>
  <si>
    <t>Lower Mount Bethel</t>
  </si>
  <si>
    <t>Upper Mount Bethel</t>
  </si>
  <si>
    <t>Newport</t>
  </si>
  <si>
    <t>Oliver</t>
  </si>
  <si>
    <t>Dingman</t>
  </si>
  <si>
    <t>Lehman</t>
  </si>
  <si>
    <t>Matamoras</t>
  </si>
  <si>
    <t>Westfall</t>
  </si>
  <si>
    <t>Auburn</t>
  </si>
  <si>
    <t>Barry</t>
  </si>
  <si>
    <t>Butler</t>
  </si>
  <si>
    <t>Deer Lake</t>
  </si>
  <si>
    <t>Foster</t>
  </si>
  <si>
    <t>Girardville</t>
  </si>
  <si>
    <t>Gordon</t>
  </si>
  <si>
    <t>Landingville</t>
  </si>
  <si>
    <t>North Manheim</t>
  </si>
  <si>
    <t>Orwigsburg</t>
  </si>
  <si>
    <t>Pine Grove</t>
  </si>
  <si>
    <t>Porter</t>
  </si>
  <si>
    <t>South Manheim</t>
  </si>
  <si>
    <t>Tower City</t>
  </si>
  <si>
    <t>Tremont</t>
  </si>
  <si>
    <t>West Brunswick</t>
  </si>
  <si>
    <t>Meyersdale</t>
  </si>
  <si>
    <t>Summit</t>
  </si>
  <si>
    <t>Choconut</t>
  </si>
  <si>
    <t>Great Bend</t>
  </si>
  <si>
    <t>Hallstead</t>
  </si>
  <si>
    <t>Lanesboro</t>
  </si>
  <si>
    <t>Oakland</t>
  </si>
  <si>
    <t>Susquehanna Depot</t>
  </si>
  <si>
    <t>Mansfield</t>
  </si>
  <si>
    <t>Putnam</t>
  </si>
  <si>
    <t>Richmond</t>
  </si>
  <si>
    <t>Buffalo</t>
  </si>
  <si>
    <t>Gregg</t>
  </si>
  <si>
    <t>Limestone</t>
  </si>
  <si>
    <t>Mifflinburg</t>
  </si>
  <si>
    <t>West Buffalo</t>
  </si>
  <si>
    <t>Cherrytree</t>
  </si>
  <si>
    <t>Brokenstraw</t>
  </si>
  <si>
    <t>Columbus</t>
  </si>
  <si>
    <t>Conewango</t>
  </si>
  <si>
    <t>Pittsfield</t>
  </si>
  <si>
    <t>Pleasant</t>
  </si>
  <si>
    <t>Youngsville</t>
  </si>
  <si>
    <t>Burgettstown</t>
  </si>
  <si>
    <t>Centerville</t>
  </si>
  <si>
    <t>Deemston</t>
  </si>
  <si>
    <t>East Bethlehem</t>
  </si>
  <si>
    <t>Hanover</t>
  </si>
  <si>
    <t>Smith</t>
  </si>
  <si>
    <t>Berlin</t>
  </si>
  <si>
    <t>Bethany</t>
  </si>
  <si>
    <t>Cherry Ridge</t>
  </si>
  <si>
    <t>Dyberry</t>
  </si>
  <si>
    <t>Honesdale</t>
  </si>
  <si>
    <t>Palmyra</t>
  </si>
  <si>
    <t>Prompton</t>
  </si>
  <si>
    <t>Texas</t>
  </si>
  <si>
    <t>Derry</t>
  </si>
  <si>
    <t>Laurel Mountain</t>
  </si>
  <si>
    <t>Ligonier</t>
  </si>
  <si>
    <t>Lemon</t>
  </si>
  <si>
    <t>Tunkhannock</t>
  </si>
  <si>
    <t>East Prospect</t>
  </si>
  <si>
    <t>Lower Windsor</t>
  </si>
  <si>
    <t>Stewartstown</t>
  </si>
  <si>
    <t>COUNT</t>
  </si>
  <si>
    <t>HU2010</t>
  </si>
  <si>
    <t>POP2010</t>
  </si>
  <si>
    <t>FRN_UA?</t>
  </si>
  <si>
    <t>No Longer UA</t>
  </si>
  <si>
    <t>Still UA</t>
  </si>
  <si>
    <t>U.S. Census Bureau</t>
  </si>
  <si>
    <t>2010 Urban Area TIGER/Line Shapefile</t>
  </si>
  <si>
    <t>2010 Decennial Census</t>
  </si>
  <si>
    <t>Prepared by the PA State Data Center</t>
  </si>
  <si>
    <t>Sheet</t>
  </si>
  <si>
    <t>Description</t>
  </si>
  <si>
    <t>UA</t>
  </si>
  <si>
    <t>COUSUB</t>
  </si>
  <si>
    <t>SUMMARY</t>
  </si>
  <si>
    <t>Listing of all UA/UCs and whether or not they would pass as a UA/UC considering updated Federal Register Notice (FRN) population and housing thresholds.</t>
  </si>
  <si>
    <r>
      <t xml:space="preserve">Listing of all county subdivisions (municipalities) that </t>
    </r>
    <r>
      <rPr>
        <i/>
        <sz val="11"/>
        <color theme="1"/>
        <rFont val="Calibri"/>
        <family val="2"/>
        <scheme val="minor"/>
      </rPr>
      <t>generally</t>
    </r>
    <r>
      <rPr>
        <sz val="11"/>
        <color theme="1"/>
        <rFont val="Calibri"/>
        <family val="2"/>
        <scheme val="minor"/>
      </rPr>
      <t xml:space="preserve"> overlap with UA/UCs that no longer fit the UA/UC definition.</t>
    </r>
  </si>
  <si>
    <t>Summary statistics about those areas that remain UA/UCs and those that do not.</t>
  </si>
  <si>
    <t>TYPE2010</t>
  </si>
  <si>
    <t>Urban Cluster</t>
  </si>
  <si>
    <t>Urban Area</t>
  </si>
  <si>
    <t>ALAND2010</t>
  </si>
  <si>
    <t>GEOID2010</t>
  </si>
  <si>
    <t>NAME2010</t>
  </si>
  <si>
    <t>POP_DENSITY</t>
  </si>
  <si>
    <t>HU_DENSITY</t>
  </si>
  <si>
    <t>AVG_POP2010</t>
  </si>
  <si>
    <t>AVG_HU2010</t>
  </si>
  <si>
    <t>SUM_POP2010</t>
  </si>
  <si>
    <t>SUM_HU2010</t>
  </si>
  <si>
    <t>SUM_ALAND2010</t>
  </si>
  <si>
    <t>(No longer UA/UC)</t>
  </si>
  <si>
    <t>(COUSUB overlap with No longer UA/UC)</t>
  </si>
  <si>
    <t>Borough</t>
  </si>
  <si>
    <t>Township</t>
  </si>
  <si>
    <t>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</si>
</sst>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SDC\DATA_SERVICES\Updates\2021\03\UA_ch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"/>
      <sheetName val="COUSUB"/>
      <sheetName val="SUMMARY"/>
    </sheetNames>
    <sheetDataSet>
      <sheetData sheetId="0">
        <row r="1">
          <cell r="G1" t="str">
            <v>ALAND10</v>
          </cell>
          <cell r="I1" t="str">
            <v>GEOID</v>
          </cell>
        </row>
        <row r="2">
          <cell r="G2">
            <v>7434019</v>
          </cell>
          <cell r="I2" t="str">
            <v>400C100US01144</v>
          </cell>
        </row>
        <row r="3">
          <cell r="G3">
            <v>14644942</v>
          </cell>
          <cell r="I3" t="str">
            <v>400C100US03395</v>
          </cell>
        </row>
        <row r="4">
          <cell r="G4">
            <v>8532506</v>
          </cell>
          <cell r="I4" t="str">
            <v>400C100US06193</v>
          </cell>
        </row>
        <row r="5">
          <cell r="G5">
            <v>5798798</v>
          </cell>
          <cell r="I5" t="str">
            <v>400C100US06787</v>
          </cell>
        </row>
        <row r="6">
          <cell r="G6">
            <v>192017395</v>
          </cell>
          <cell r="I6" t="str">
            <v>400C100US07732</v>
          </cell>
        </row>
        <row r="7">
          <cell r="G7">
            <v>15753390</v>
          </cell>
          <cell r="I7" t="str">
            <v>400C100US08164</v>
          </cell>
        </row>
        <row r="8">
          <cell r="G8">
            <v>8233494</v>
          </cell>
          <cell r="I8" t="str">
            <v>400C100US08992</v>
          </cell>
        </row>
        <row r="9">
          <cell r="G9">
            <v>6218156</v>
          </cell>
          <cell r="I9" t="str">
            <v>400C100US10426</v>
          </cell>
        </row>
        <row r="10">
          <cell r="G10">
            <v>9738689</v>
          </cell>
          <cell r="I10" t="str">
            <v>400C100US10810</v>
          </cell>
        </row>
        <row r="11">
          <cell r="G11">
            <v>6326561</v>
          </cell>
          <cell r="I11" t="str">
            <v>400C100US11575</v>
          </cell>
        </row>
        <row r="12">
          <cell r="G12">
            <v>2092689</v>
          </cell>
          <cell r="I12" t="str">
            <v>400C100US12890</v>
          </cell>
        </row>
        <row r="13">
          <cell r="G13">
            <v>17249730</v>
          </cell>
          <cell r="I13" t="str">
            <v>400C100US17209</v>
          </cell>
        </row>
        <row r="14">
          <cell r="G14">
            <v>10384638</v>
          </cell>
          <cell r="I14" t="str">
            <v>400C100US20314</v>
          </cell>
        </row>
        <row r="15">
          <cell r="G15">
            <v>84481914</v>
          </cell>
          <cell r="I15" t="str">
            <v>400C100US21745</v>
          </cell>
        </row>
        <row r="16">
          <cell r="G16">
            <v>3997493</v>
          </cell>
          <cell r="I16" t="str">
            <v>400C100US21760</v>
          </cell>
        </row>
        <row r="17">
          <cell r="G17">
            <v>62955549</v>
          </cell>
          <cell r="I17" t="str">
            <v>400C100US25687</v>
          </cell>
        </row>
        <row r="18">
          <cell r="G18">
            <v>6255615</v>
          </cell>
          <cell r="I18" t="str">
            <v>400C100US25802</v>
          </cell>
        </row>
        <row r="19">
          <cell r="G19">
            <v>7368706</v>
          </cell>
          <cell r="I19" t="str">
            <v>400C100US26065</v>
          </cell>
        </row>
        <row r="20">
          <cell r="G20">
            <v>7244463</v>
          </cell>
          <cell r="I20" t="str">
            <v>400C100US26227</v>
          </cell>
        </row>
        <row r="21">
          <cell r="G21">
            <v>7411875</v>
          </cell>
          <cell r="I21" t="str">
            <v>400C100US27300</v>
          </cell>
        </row>
        <row r="22">
          <cell r="G22">
            <v>13379495</v>
          </cell>
          <cell r="I22" t="str">
            <v>400C100US27496</v>
          </cell>
        </row>
        <row r="23">
          <cell r="G23">
            <v>3532999</v>
          </cell>
          <cell r="I23" t="str">
            <v>400C100US27577</v>
          </cell>
        </row>
        <row r="24">
          <cell r="G24">
            <v>4966546</v>
          </cell>
          <cell r="I24" t="str">
            <v>400C100US28414</v>
          </cell>
        </row>
        <row r="25">
          <cell r="G25">
            <v>9122621</v>
          </cell>
          <cell r="I25" t="str">
            <v>400C100US28624</v>
          </cell>
        </row>
        <row r="26">
          <cell r="G26">
            <v>10980811</v>
          </cell>
          <cell r="I26" t="str">
            <v>400C100US39835</v>
          </cell>
        </row>
        <row r="27">
          <cell r="G27">
            <v>4128692</v>
          </cell>
          <cell r="I27" t="str">
            <v>400C100US40456</v>
          </cell>
        </row>
        <row r="28">
          <cell r="G28">
            <v>6895108</v>
          </cell>
          <cell r="I28" t="str">
            <v>400C100US43129</v>
          </cell>
        </row>
        <row r="29">
          <cell r="G29">
            <v>3535588</v>
          </cell>
          <cell r="I29" t="str">
            <v>400C100US43858</v>
          </cell>
        </row>
        <row r="30">
          <cell r="G30">
            <v>3425501</v>
          </cell>
          <cell r="I30" t="str">
            <v>400C100US46868</v>
          </cell>
        </row>
        <row r="31">
          <cell r="G31">
            <v>7273761</v>
          </cell>
          <cell r="I31" t="str">
            <v>400C100US49744</v>
          </cell>
        </row>
        <row r="32">
          <cell r="G32">
            <v>9217966</v>
          </cell>
          <cell r="I32" t="str">
            <v>400C100US50419</v>
          </cell>
        </row>
        <row r="33">
          <cell r="G33">
            <v>5002762</v>
          </cell>
          <cell r="I33" t="str">
            <v>400C100US52174</v>
          </cell>
        </row>
        <row r="34">
          <cell r="G34">
            <v>5313461</v>
          </cell>
          <cell r="I34" t="str">
            <v>400C100US54118</v>
          </cell>
        </row>
        <row r="35">
          <cell r="G35">
            <v>5030726</v>
          </cell>
          <cell r="I35" t="str">
            <v>400C100US55198</v>
          </cell>
        </row>
        <row r="36">
          <cell r="G36">
            <v>6968905</v>
          </cell>
          <cell r="I36" t="str">
            <v>400C100US55441</v>
          </cell>
        </row>
        <row r="37">
          <cell r="G37">
            <v>3935228</v>
          </cell>
          <cell r="I37" t="str">
            <v>400C100US56278</v>
          </cell>
        </row>
        <row r="38">
          <cell r="G38">
            <v>4050971</v>
          </cell>
          <cell r="I38" t="str">
            <v>400C100US56575</v>
          </cell>
        </row>
        <row r="39">
          <cell r="G39">
            <v>6826985</v>
          </cell>
          <cell r="I39" t="str">
            <v>400C100US57061</v>
          </cell>
        </row>
        <row r="40">
          <cell r="G40">
            <v>11290575</v>
          </cell>
          <cell r="I40" t="str">
            <v>400C100US57069</v>
          </cell>
        </row>
        <row r="41">
          <cell r="G41">
            <v>6082080</v>
          </cell>
          <cell r="I41" t="str">
            <v>400C100US57206</v>
          </cell>
        </row>
        <row r="42">
          <cell r="G42">
            <v>5525288</v>
          </cell>
          <cell r="I42" t="str">
            <v>400C100US57304</v>
          </cell>
        </row>
        <row r="43">
          <cell r="G43">
            <v>6679491</v>
          </cell>
          <cell r="I43" t="str">
            <v>400C100US57368</v>
          </cell>
        </row>
        <row r="44">
          <cell r="G44">
            <v>7498207</v>
          </cell>
          <cell r="I44" t="str">
            <v>400C100US58654</v>
          </cell>
        </row>
        <row r="45">
          <cell r="G45">
            <v>7071909</v>
          </cell>
          <cell r="I45" t="str">
            <v>400C100US59501</v>
          </cell>
        </row>
        <row r="46">
          <cell r="G46">
            <v>9160772</v>
          </cell>
          <cell r="I46" t="str">
            <v>400C100US59910</v>
          </cell>
        </row>
        <row r="47">
          <cell r="G47">
            <v>6094013</v>
          </cell>
          <cell r="I47" t="str">
            <v>400C100US60301</v>
          </cell>
        </row>
        <row r="48">
          <cell r="G48">
            <v>20575838</v>
          </cell>
          <cell r="I48" t="str">
            <v>400C100US60652</v>
          </cell>
        </row>
        <row r="49">
          <cell r="G49">
            <v>9326646</v>
          </cell>
          <cell r="I49" t="str">
            <v>400C100US61030</v>
          </cell>
        </row>
        <row r="50">
          <cell r="G50">
            <v>2052737</v>
          </cell>
          <cell r="I50" t="str">
            <v>400C100US62866</v>
          </cell>
        </row>
        <row r="51">
          <cell r="G51">
            <v>3125723</v>
          </cell>
          <cell r="I51" t="str">
            <v>400C100US63190</v>
          </cell>
        </row>
        <row r="52">
          <cell r="G52">
            <v>8151342</v>
          </cell>
          <cell r="I52" t="str">
            <v>400C100US63622</v>
          </cell>
        </row>
        <row r="53">
          <cell r="G53">
            <v>19097714</v>
          </cell>
          <cell r="I53" t="str">
            <v>400C100US63649</v>
          </cell>
        </row>
        <row r="54">
          <cell r="G54">
            <v>10485811</v>
          </cell>
          <cell r="I54" t="str">
            <v>400C100US66025</v>
          </cell>
        </row>
        <row r="55">
          <cell r="G55">
            <v>6450515</v>
          </cell>
          <cell r="I55" t="str">
            <v>400C100US67882</v>
          </cell>
        </row>
        <row r="56">
          <cell r="G56">
            <v>7569926</v>
          </cell>
          <cell r="I56" t="str">
            <v>400C100US69508</v>
          </cell>
        </row>
        <row r="57">
          <cell r="G57">
            <v>22650159</v>
          </cell>
          <cell r="I57" t="str">
            <v>400C100US70465</v>
          </cell>
        </row>
        <row r="58">
          <cell r="G58">
            <v>12328731</v>
          </cell>
          <cell r="I58" t="str">
            <v>400C100US70831</v>
          </cell>
        </row>
        <row r="59">
          <cell r="G59">
            <v>27453970</v>
          </cell>
          <cell r="I59" t="str">
            <v>400C100US71209</v>
          </cell>
        </row>
        <row r="60">
          <cell r="G60">
            <v>10081138</v>
          </cell>
          <cell r="I60" t="str">
            <v>400C100US72775</v>
          </cell>
        </row>
        <row r="61">
          <cell r="G61">
            <v>18487612</v>
          </cell>
          <cell r="I61" t="str">
            <v>400C100US72910</v>
          </cell>
        </row>
        <row r="62">
          <cell r="G62">
            <v>4160056</v>
          </cell>
          <cell r="I62" t="str">
            <v>400C100US74287</v>
          </cell>
        </row>
        <row r="63">
          <cell r="G63">
            <v>8018906</v>
          </cell>
          <cell r="I63" t="str">
            <v>400C100US74908</v>
          </cell>
        </row>
        <row r="64">
          <cell r="G64">
            <v>18579706</v>
          </cell>
          <cell r="I64" t="str">
            <v>400C100US75475</v>
          </cell>
        </row>
        <row r="65">
          <cell r="G65">
            <v>14590387</v>
          </cell>
          <cell r="I65" t="str">
            <v>400C100US79834</v>
          </cell>
        </row>
        <row r="66">
          <cell r="G66">
            <v>8467492</v>
          </cell>
          <cell r="I66" t="str">
            <v>400C100US82495</v>
          </cell>
        </row>
        <row r="67">
          <cell r="G67">
            <v>6415832</v>
          </cell>
          <cell r="I67" t="str">
            <v>400C100US84925</v>
          </cell>
        </row>
        <row r="68">
          <cell r="G68">
            <v>4055886</v>
          </cell>
          <cell r="I68" t="str">
            <v>400C100US85924</v>
          </cell>
        </row>
        <row r="69">
          <cell r="G69">
            <v>8188705</v>
          </cell>
          <cell r="I69" t="str">
            <v>400C100US87814</v>
          </cell>
        </row>
        <row r="70">
          <cell r="G70">
            <v>7132813</v>
          </cell>
          <cell r="I70" t="str">
            <v>400C100US88246</v>
          </cell>
        </row>
        <row r="71">
          <cell r="G71">
            <v>7420038</v>
          </cell>
          <cell r="I71" t="str">
            <v>400C100US88327</v>
          </cell>
        </row>
        <row r="72">
          <cell r="G72">
            <v>8850454</v>
          </cell>
          <cell r="I72" t="str">
            <v>400C100US89002</v>
          </cell>
        </row>
        <row r="73">
          <cell r="G73">
            <v>10902937</v>
          </cell>
          <cell r="I73" t="str">
            <v>400C100US89353</v>
          </cell>
        </row>
        <row r="74">
          <cell r="G74">
            <v>4986307</v>
          </cell>
          <cell r="I74" t="str">
            <v>400C100US89542</v>
          </cell>
        </row>
        <row r="75">
          <cell r="G75">
            <v>9065433</v>
          </cell>
          <cell r="I75" t="str">
            <v>400C100US93376</v>
          </cell>
        </row>
        <row r="76">
          <cell r="G76">
            <v>130437208</v>
          </cell>
          <cell r="I76" t="str">
            <v>400C100US93592</v>
          </cell>
        </row>
        <row r="77">
          <cell r="G77">
            <v>5212377</v>
          </cell>
          <cell r="I77" t="str">
            <v>400C100US95563</v>
          </cell>
        </row>
        <row r="78">
          <cell r="G78">
            <v>6587181</v>
          </cell>
          <cell r="I78" t="str">
            <v>400C100US97858</v>
          </cell>
        </row>
        <row r="79">
          <cell r="G79">
            <v>896591063</v>
          </cell>
          <cell r="I79" t="str">
            <v>400C100US01495</v>
          </cell>
        </row>
        <row r="80">
          <cell r="G80">
            <v>96869930</v>
          </cell>
          <cell r="I80" t="str">
            <v>400C100US01792</v>
          </cell>
        </row>
        <row r="81">
          <cell r="G81">
            <v>24772630</v>
          </cell>
          <cell r="I81" t="str">
            <v>400C100US06463</v>
          </cell>
        </row>
        <row r="82">
          <cell r="G82">
            <v>84655317</v>
          </cell>
          <cell r="I82" t="str">
            <v>400C100US08434</v>
          </cell>
        </row>
        <row r="83">
          <cell r="G83">
            <v>13732430</v>
          </cell>
          <cell r="I83" t="str">
            <v>400C100US09541</v>
          </cell>
        </row>
        <row r="84">
          <cell r="G84">
            <v>85115081</v>
          </cell>
          <cell r="I84" t="str">
            <v>400C100US11998</v>
          </cell>
        </row>
        <row r="85">
          <cell r="G85">
            <v>96781753</v>
          </cell>
          <cell r="I85" t="str">
            <v>400C100US15184</v>
          </cell>
        </row>
        <row r="86">
          <cell r="G86">
            <v>14570494</v>
          </cell>
          <cell r="I86" t="str">
            <v>400C100US17452</v>
          </cell>
        </row>
        <row r="87">
          <cell r="G87">
            <v>24313329</v>
          </cell>
          <cell r="I87" t="str">
            <v>400C100US20980</v>
          </cell>
        </row>
        <row r="88">
          <cell r="G88">
            <v>17602059</v>
          </cell>
          <cell r="I88" t="str">
            <v>400C100US24796</v>
          </cell>
        </row>
        <row r="89">
          <cell r="G89">
            <v>134997908</v>
          </cell>
          <cell r="I89" t="str">
            <v>400C100US25849</v>
          </cell>
        </row>
        <row r="90">
          <cell r="G90">
            <v>16000604</v>
          </cell>
          <cell r="I90" t="str">
            <v>400C100US27085</v>
          </cell>
        </row>
        <row r="91">
          <cell r="G91">
            <v>212710301</v>
          </cell>
          <cell r="I91" t="str">
            <v>400C100US27766</v>
          </cell>
        </row>
        <row r="92">
          <cell r="G92">
            <v>16104943</v>
          </cell>
          <cell r="I92" t="str">
            <v>400C100US31411</v>
          </cell>
        </row>
        <row r="93">
          <cell r="G93">
            <v>18532065</v>
          </cell>
          <cell r="I93" t="str">
            <v>400C100US35434</v>
          </cell>
        </row>
        <row r="94">
          <cell r="G94">
            <v>23013832</v>
          </cell>
          <cell r="I94" t="str">
            <v>400C100US35812</v>
          </cell>
        </row>
        <row r="95">
          <cell r="G95">
            <v>345198349</v>
          </cell>
          <cell r="I95" t="str">
            <v>400C100US36190</v>
          </cell>
        </row>
        <row r="96">
          <cell r="G96">
            <v>93944602</v>
          </cell>
          <cell r="I96" t="str">
            <v>400C100US36784</v>
          </cell>
        </row>
        <row r="97">
          <cell r="G97">
            <v>672212666</v>
          </cell>
          <cell r="I97" t="str">
            <v>400C100US37081</v>
          </cell>
        </row>
        <row r="98">
          <cell r="G98">
            <v>80886640</v>
          </cell>
          <cell r="I98" t="str">
            <v>400C100US37945</v>
          </cell>
        </row>
        <row r="99">
          <cell r="G99">
            <v>10698790</v>
          </cell>
          <cell r="I99" t="str">
            <v>400C100US40699</v>
          </cell>
        </row>
        <row r="100">
          <cell r="G100">
            <v>30569318</v>
          </cell>
          <cell r="I100" t="str">
            <v>400C100US41185</v>
          </cell>
        </row>
        <row r="101">
          <cell r="G101">
            <v>18112012</v>
          </cell>
          <cell r="I101" t="str">
            <v>400C100US43064</v>
          </cell>
        </row>
        <row r="102">
          <cell r="G102">
            <v>100014906</v>
          </cell>
          <cell r="I102" t="str">
            <v>400C100US43291</v>
          </cell>
        </row>
        <row r="103">
          <cell r="G103">
            <v>20093944</v>
          </cell>
          <cell r="I103" t="str">
            <v>400C100US45478</v>
          </cell>
        </row>
        <row r="104">
          <cell r="G104">
            <v>7921414</v>
          </cell>
          <cell r="I104" t="str">
            <v>400C100US45802</v>
          </cell>
        </row>
        <row r="105">
          <cell r="G105">
            <v>641163625</v>
          </cell>
          <cell r="I105" t="str">
            <v>400C100US47530</v>
          </cell>
        </row>
        <row r="106">
          <cell r="G106">
            <v>116668491</v>
          </cell>
          <cell r="I106" t="str">
            <v>400C100US48664</v>
          </cell>
        </row>
        <row r="107">
          <cell r="G107">
            <v>37528677</v>
          </cell>
          <cell r="I107" t="str">
            <v>400C100US49393</v>
          </cell>
        </row>
        <row r="108">
          <cell r="G108">
            <v>27288363</v>
          </cell>
          <cell r="I108" t="str">
            <v>400C100US50770</v>
          </cell>
        </row>
        <row r="109">
          <cell r="G109">
            <v>46504498</v>
          </cell>
          <cell r="I109" t="str">
            <v>400C100US55900</v>
          </cell>
        </row>
        <row r="110">
          <cell r="G110">
            <v>57088774</v>
          </cell>
          <cell r="I110" t="str">
            <v>400C100US57439</v>
          </cell>
        </row>
        <row r="111">
          <cell r="G111">
            <v>115813824</v>
          </cell>
          <cell r="I111" t="str">
            <v>400C100US58168</v>
          </cell>
        </row>
        <row r="112">
          <cell r="G112">
            <v>44688039</v>
          </cell>
          <cell r="I112" t="str">
            <v>400C100US60195</v>
          </cell>
        </row>
        <row r="113">
          <cell r="G113">
            <v>74066912</v>
          </cell>
          <cell r="I113" t="str">
            <v>400C100US62164</v>
          </cell>
        </row>
        <row r="114">
          <cell r="G114">
            <v>24515473</v>
          </cell>
          <cell r="I114" t="str">
            <v>400C100US62353</v>
          </cell>
        </row>
        <row r="115">
          <cell r="G115">
            <v>23804856</v>
          </cell>
          <cell r="I115" t="str">
            <v>400C100US64999</v>
          </cell>
        </row>
        <row r="116">
          <cell r="G116">
            <v>5132240328</v>
          </cell>
          <cell r="I116" t="str">
            <v>400C100US69076</v>
          </cell>
        </row>
        <row r="117">
          <cell r="G117">
            <v>16827297</v>
          </cell>
          <cell r="I117" t="str">
            <v>400C100US69130</v>
          </cell>
        </row>
        <row r="118">
          <cell r="G118">
            <v>2344771177</v>
          </cell>
          <cell r="I118" t="str">
            <v>400C100US69697</v>
          </cell>
        </row>
        <row r="119">
          <cell r="G119">
            <v>204080828</v>
          </cell>
          <cell r="I119" t="str">
            <v>400C100US71749</v>
          </cell>
        </row>
        <row r="120">
          <cell r="G120">
            <v>59867506</v>
          </cell>
          <cell r="I120" t="str">
            <v>400C100US71776</v>
          </cell>
        </row>
        <row r="121">
          <cell r="G121">
            <v>269039037</v>
          </cell>
          <cell r="I121" t="str">
            <v>400C100US73693</v>
          </cell>
        </row>
        <row r="122">
          <cell r="G122">
            <v>17281806</v>
          </cell>
          <cell r="I122" t="str">
            <v>400C100US77878</v>
          </cell>
        </row>
        <row r="123">
          <cell r="G123">
            <v>24232640</v>
          </cell>
          <cell r="I123" t="str">
            <v>400C100US79903</v>
          </cell>
        </row>
        <row r="124">
          <cell r="G124">
            <v>442280309</v>
          </cell>
          <cell r="I124" t="str">
            <v>400C100US80227</v>
          </cell>
        </row>
        <row r="125">
          <cell r="G125">
            <v>21204463</v>
          </cell>
          <cell r="I125" t="str">
            <v>400C100US80985</v>
          </cell>
        </row>
        <row r="126">
          <cell r="G126">
            <v>29667894</v>
          </cell>
          <cell r="I126" t="str">
            <v>400C100US81472</v>
          </cell>
        </row>
        <row r="127">
          <cell r="G127">
            <v>25397907</v>
          </cell>
          <cell r="I127" t="str">
            <v>400C100US81658</v>
          </cell>
        </row>
        <row r="128">
          <cell r="G128">
            <v>103874032</v>
          </cell>
          <cell r="I128" t="str">
            <v>400C100US81889</v>
          </cell>
        </row>
        <row r="129">
          <cell r="G129">
            <v>20257636</v>
          </cell>
          <cell r="I129" t="str">
            <v>400C100US82927</v>
          </cell>
        </row>
        <row r="130">
          <cell r="G130">
            <v>74652704</v>
          </cell>
          <cell r="I130" t="str">
            <v>400C100US84493</v>
          </cell>
        </row>
        <row r="131">
          <cell r="G131">
            <v>44055943</v>
          </cell>
          <cell r="I131" t="str">
            <v>400C100US85762</v>
          </cell>
        </row>
        <row r="132">
          <cell r="G132">
            <v>12951731</v>
          </cell>
          <cell r="I132" t="str">
            <v>400C100US86572</v>
          </cell>
        </row>
        <row r="133">
          <cell r="G133">
            <v>100557008</v>
          </cell>
          <cell r="I133" t="str">
            <v>400C100US89650</v>
          </cell>
        </row>
        <row r="134">
          <cell r="G134">
            <v>21628305</v>
          </cell>
          <cell r="I134" t="str">
            <v>400C100US91837</v>
          </cell>
        </row>
        <row r="135">
          <cell r="G135">
            <v>45455957</v>
          </cell>
          <cell r="I135" t="str">
            <v>400C100US93322</v>
          </cell>
        </row>
        <row r="136">
          <cell r="G136">
            <v>68620390</v>
          </cell>
          <cell r="I136" t="str">
            <v>400C100US95455</v>
          </cell>
        </row>
        <row r="137">
          <cell r="G137">
            <v>342406198</v>
          </cell>
          <cell r="I137" t="str">
            <v>400C100US97750</v>
          </cell>
        </row>
        <row r="138">
          <cell r="G138">
            <v>624068230</v>
          </cell>
          <cell r="I138" t="str">
            <v>400C100US97831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5331B-C014-46A7-B477-9755A7ADFB94}">
  <dimension ref="A1:G138"/>
  <sheetViews>
    <sheetView tabSelected="1" workbookViewId="0"/>
  </sheetViews>
  <sheetFormatPr defaultRowHeight="14.5" x14ac:dyDescent="0.35"/>
  <cols>
    <col min="1" max="1" width="16.08984375" customWidth="1"/>
    <col min="2" max="2" width="66" customWidth="1"/>
    <col min="3" max="3" width="13.36328125" customWidth="1"/>
    <col min="4" max="6" width="12.36328125" style="13" customWidth="1"/>
    <col min="7" max="7" width="18.1796875" style="3" customWidth="1"/>
  </cols>
  <sheetData>
    <row r="1" spans="1:7" s="8" customFormat="1" x14ac:dyDescent="0.35">
      <c r="A1" s="8" t="s">
        <v>549</v>
      </c>
      <c r="B1" s="8" t="s">
        <v>550</v>
      </c>
      <c r="C1" s="8" t="s">
        <v>545</v>
      </c>
      <c r="D1" s="12" t="s">
        <v>548</v>
      </c>
      <c r="E1" s="12" t="s">
        <v>528</v>
      </c>
      <c r="F1" s="12" t="s">
        <v>529</v>
      </c>
      <c r="G1" s="4" t="s">
        <v>530</v>
      </c>
    </row>
    <row r="2" spans="1:7" x14ac:dyDescent="0.35">
      <c r="A2" t="s">
        <v>3</v>
      </c>
      <c r="B2" t="s">
        <v>4</v>
      </c>
      <c r="C2" t="s">
        <v>546</v>
      </c>
      <c r="D2" s="13">
        <f>_xlfn.XLOOKUP(A2,[1]UA!$I:$I,[1]UA!$G:$G)</f>
        <v>7434019</v>
      </c>
      <c r="E2" s="13">
        <v>1048</v>
      </c>
      <c r="F2" s="13">
        <v>4574</v>
      </c>
      <c r="G2" s="3" t="s">
        <v>531</v>
      </c>
    </row>
    <row r="3" spans="1:7" x14ac:dyDescent="0.35">
      <c r="A3" t="s">
        <v>5</v>
      </c>
      <c r="B3" t="s">
        <v>6</v>
      </c>
      <c r="C3" t="s">
        <v>546</v>
      </c>
      <c r="D3" s="13">
        <f>_xlfn.XLOOKUP(A3,[1]UA!$I:$I,[1]UA!$G:$G)</f>
        <v>14644942</v>
      </c>
      <c r="E3" s="13">
        <v>3446</v>
      </c>
      <c r="F3" s="13">
        <v>7820</v>
      </c>
      <c r="G3" s="3" t="s">
        <v>531</v>
      </c>
    </row>
    <row r="4" spans="1:7" x14ac:dyDescent="0.35">
      <c r="A4" t="s">
        <v>7</v>
      </c>
      <c r="B4" t="s">
        <v>8</v>
      </c>
      <c r="C4" t="s">
        <v>546</v>
      </c>
      <c r="D4" s="13">
        <f>_xlfn.XLOOKUP(A4,[1]UA!$I:$I,[1]UA!$G:$G)</f>
        <v>8532506</v>
      </c>
      <c r="E4" s="13">
        <v>2445</v>
      </c>
      <c r="F4" s="13">
        <v>4693</v>
      </c>
      <c r="G4" s="3" t="s">
        <v>531</v>
      </c>
    </row>
    <row r="5" spans="1:7" x14ac:dyDescent="0.35">
      <c r="A5" t="s">
        <v>9</v>
      </c>
      <c r="B5" t="s">
        <v>10</v>
      </c>
      <c r="C5" t="s">
        <v>546</v>
      </c>
      <c r="D5" s="13">
        <f>_xlfn.XLOOKUP(A5,[1]UA!$I:$I,[1]UA!$G:$G)</f>
        <v>5798798</v>
      </c>
      <c r="E5" s="13">
        <v>29</v>
      </c>
      <c r="F5" s="13">
        <v>62</v>
      </c>
      <c r="G5" s="3" t="s">
        <v>531</v>
      </c>
    </row>
    <row r="6" spans="1:7" x14ac:dyDescent="0.35">
      <c r="A6" t="s">
        <v>11</v>
      </c>
      <c r="B6" t="s">
        <v>12</v>
      </c>
      <c r="C6" t="s">
        <v>547</v>
      </c>
      <c r="D6" s="13">
        <f>_xlfn.XLOOKUP(A6,[1]UA!$I:$I,[1]UA!$G:$G)</f>
        <v>192017395</v>
      </c>
      <c r="E6" s="13">
        <v>1152</v>
      </c>
      <c r="F6" s="13">
        <v>2422</v>
      </c>
      <c r="G6" s="3" t="s">
        <v>531</v>
      </c>
    </row>
    <row r="7" spans="1:7" x14ac:dyDescent="0.35">
      <c r="A7" t="s">
        <v>13</v>
      </c>
      <c r="B7" t="s">
        <v>14</v>
      </c>
      <c r="C7" t="s">
        <v>546</v>
      </c>
      <c r="D7" s="13">
        <f>_xlfn.XLOOKUP(A7,[1]UA!$I:$I,[1]UA!$G:$G)</f>
        <v>15753390</v>
      </c>
      <c r="E7" s="13">
        <v>3231</v>
      </c>
      <c r="F7" s="13">
        <v>7060</v>
      </c>
      <c r="G7" s="3" t="s">
        <v>531</v>
      </c>
    </row>
    <row r="8" spans="1:7" x14ac:dyDescent="0.35">
      <c r="A8" t="s">
        <v>15</v>
      </c>
      <c r="B8" t="s">
        <v>16</v>
      </c>
      <c r="C8" t="s">
        <v>546</v>
      </c>
      <c r="D8" s="13">
        <f>_xlfn.XLOOKUP(A8,[1]UA!$I:$I,[1]UA!$G:$G)</f>
        <v>8233494</v>
      </c>
      <c r="E8" s="13">
        <v>1811</v>
      </c>
      <c r="F8" s="13">
        <v>4427</v>
      </c>
      <c r="G8" s="3" t="s">
        <v>531</v>
      </c>
    </row>
    <row r="9" spans="1:7" x14ac:dyDescent="0.35">
      <c r="A9" t="s">
        <v>17</v>
      </c>
      <c r="B9" t="s">
        <v>18</v>
      </c>
      <c r="C9" t="s">
        <v>546</v>
      </c>
      <c r="D9" s="13">
        <f>_xlfn.XLOOKUP(A9,[1]UA!$I:$I,[1]UA!$G:$G)</f>
        <v>6218156</v>
      </c>
      <c r="E9" s="13">
        <v>1348</v>
      </c>
      <c r="F9" s="13">
        <v>2856</v>
      </c>
      <c r="G9" s="3" t="s">
        <v>531</v>
      </c>
    </row>
    <row r="10" spans="1:7" x14ac:dyDescent="0.35">
      <c r="A10" t="s">
        <v>19</v>
      </c>
      <c r="B10" t="s">
        <v>20</v>
      </c>
      <c r="C10" t="s">
        <v>546</v>
      </c>
      <c r="D10" s="13">
        <f>_xlfn.XLOOKUP(A10,[1]UA!$I:$I,[1]UA!$G:$G)</f>
        <v>9738689</v>
      </c>
      <c r="E10" s="13">
        <v>2143</v>
      </c>
      <c r="F10" s="13">
        <v>4542</v>
      </c>
      <c r="G10" s="3" t="s">
        <v>531</v>
      </c>
    </row>
    <row r="11" spans="1:7" x14ac:dyDescent="0.35">
      <c r="A11" t="s">
        <v>21</v>
      </c>
      <c r="B11" t="s">
        <v>22</v>
      </c>
      <c r="C11" t="s">
        <v>546</v>
      </c>
      <c r="D11" s="13">
        <f>_xlfn.XLOOKUP(A11,[1]UA!$I:$I,[1]UA!$G:$G)</f>
        <v>6326561</v>
      </c>
      <c r="E11" s="13">
        <v>1621</v>
      </c>
      <c r="F11" s="13">
        <v>3380</v>
      </c>
      <c r="G11" s="3" t="s">
        <v>531</v>
      </c>
    </row>
    <row r="12" spans="1:7" x14ac:dyDescent="0.35">
      <c r="A12" t="s">
        <v>23</v>
      </c>
      <c r="B12" t="s">
        <v>24</v>
      </c>
      <c r="C12" t="s">
        <v>546</v>
      </c>
      <c r="D12" s="13">
        <f>_xlfn.XLOOKUP(A12,[1]UA!$I:$I,[1]UA!$G:$G)</f>
        <v>2092689</v>
      </c>
      <c r="E12" s="13">
        <v>752</v>
      </c>
      <c r="F12" s="13">
        <v>2602</v>
      </c>
      <c r="G12" s="3" t="s">
        <v>531</v>
      </c>
    </row>
    <row r="13" spans="1:7" x14ac:dyDescent="0.35">
      <c r="A13" t="s">
        <v>25</v>
      </c>
      <c r="B13" t="s">
        <v>26</v>
      </c>
      <c r="C13" t="s">
        <v>546</v>
      </c>
      <c r="D13" s="13">
        <f>_xlfn.XLOOKUP(A13,[1]UA!$I:$I,[1]UA!$G:$G)</f>
        <v>17249730</v>
      </c>
      <c r="E13" s="13">
        <v>3927</v>
      </c>
      <c r="F13" s="13">
        <v>9373</v>
      </c>
      <c r="G13" s="3" t="s">
        <v>531</v>
      </c>
    </row>
    <row r="14" spans="1:7" x14ac:dyDescent="0.35">
      <c r="A14" t="s">
        <v>27</v>
      </c>
      <c r="B14" t="s">
        <v>28</v>
      </c>
      <c r="C14" t="s">
        <v>546</v>
      </c>
      <c r="D14" s="13">
        <f>_xlfn.XLOOKUP(A14,[1]UA!$I:$I,[1]UA!$G:$G)</f>
        <v>10384638</v>
      </c>
      <c r="E14" s="13">
        <v>2840</v>
      </c>
      <c r="F14" s="13">
        <v>6571</v>
      </c>
      <c r="G14" s="3" t="s">
        <v>531</v>
      </c>
    </row>
    <row r="15" spans="1:7" x14ac:dyDescent="0.35">
      <c r="A15" t="s">
        <v>29</v>
      </c>
      <c r="B15" t="s">
        <v>30</v>
      </c>
      <c r="C15" t="s">
        <v>547</v>
      </c>
      <c r="D15" s="13">
        <f>_xlfn.XLOOKUP(A15,[1]UA!$I:$I,[1]UA!$G:$G)</f>
        <v>84481914</v>
      </c>
      <c r="E15" s="13">
        <v>20</v>
      </c>
      <c r="F15" s="13">
        <v>31</v>
      </c>
      <c r="G15" s="3" t="s">
        <v>531</v>
      </c>
    </row>
    <row r="16" spans="1:7" x14ac:dyDescent="0.35">
      <c r="A16" t="s">
        <v>31</v>
      </c>
      <c r="B16" t="s">
        <v>32</v>
      </c>
      <c r="C16" t="s">
        <v>546</v>
      </c>
      <c r="D16" s="13">
        <f>_xlfn.XLOOKUP(A16,[1]UA!$I:$I,[1]UA!$G:$G)</f>
        <v>3997493</v>
      </c>
      <c r="E16" s="13">
        <v>1288</v>
      </c>
      <c r="F16" s="13">
        <v>2751</v>
      </c>
      <c r="G16" s="3" t="s">
        <v>531</v>
      </c>
    </row>
    <row r="17" spans="1:7" x14ac:dyDescent="0.35">
      <c r="A17" t="s">
        <v>33</v>
      </c>
      <c r="B17" t="s">
        <v>34</v>
      </c>
      <c r="C17" t="s">
        <v>546</v>
      </c>
      <c r="D17" s="13">
        <f>_xlfn.XLOOKUP(A17,[1]UA!$I:$I,[1]UA!$G:$G)</f>
        <v>62955549</v>
      </c>
      <c r="E17" s="13">
        <v>1798</v>
      </c>
      <c r="F17" s="13">
        <v>3448</v>
      </c>
      <c r="G17" s="3" t="s">
        <v>531</v>
      </c>
    </row>
    <row r="18" spans="1:7" x14ac:dyDescent="0.35">
      <c r="A18" t="s">
        <v>35</v>
      </c>
      <c r="B18" t="s">
        <v>36</v>
      </c>
      <c r="C18" t="s">
        <v>546</v>
      </c>
      <c r="D18" s="13">
        <f>_xlfn.XLOOKUP(A18,[1]UA!$I:$I,[1]UA!$G:$G)</f>
        <v>6255615</v>
      </c>
      <c r="E18" s="13">
        <v>1010</v>
      </c>
      <c r="F18" s="13">
        <v>2575</v>
      </c>
      <c r="G18" s="3" t="s">
        <v>531</v>
      </c>
    </row>
    <row r="19" spans="1:7" x14ac:dyDescent="0.35">
      <c r="A19" t="s">
        <v>37</v>
      </c>
      <c r="B19" t="s">
        <v>38</v>
      </c>
      <c r="C19" t="s">
        <v>546</v>
      </c>
      <c r="D19" s="13">
        <f>_xlfn.XLOOKUP(A19,[1]UA!$I:$I,[1]UA!$G:$G)</f>
        <v>7368706</v>
      </c>
      <c r="E19" s="13">
        <v>2361</v>
      </c>
      <c r="F19" s="13">
        <v>4914</v>
      </c>
      <c r="G19" s="3" t="s">
        <v>531</v>
      </c>
    </row>
    <row r="20" spans="1:7" x14ac:dyDescent="0.35">
      <c r="A20" t="s">
        <v>39</v>
      </c>
      <c r="B20" t="s">
        <v>40</v>
      </c>
      <c r="C20" t="s">
        <v>546</v>
      </c>
      <c r="D20" s="13">
        <f>_xlfn.XLOOKUP(A20,[1]UA!$I:$I,[1]UA!$G:$G)</f>
        <v>7244463</v>
      </c>
      <c r="E20" s="13">
        <v>2716</v>
      </c>
      <c r="F20" s="13">
        <v>7263</v>
      </c>
      <c r="G20" s="3" t="s">
        <v>531</v>
      </c>
    </row>
    <row r="21" spans="1:7" x14ac:dyDescent="0.35">
      <c r="A21" t="s">
        <v>41</v>
      </c>
      <c r="B21" t="s">
        <v>42</v>
      </c>
      <c r="C21" t="s">
        <v>546</v>
      </c>
      <c r="D21" s="13">
        <f>_xlfn.XLOOKUP(A21,[1]UA!$I:$I,[1]UA!$G:$G)</f>
        <v>7411875</v>
      </c>
      <c r="E21" s="13">
        <v>1523</v>
      </c>
      <c r="F21" s="13">
        <v>3697</v>
      </c>
      <c r="G21" s="3" t="s">
        <v>531</v>
      </c>
    </row>
    <row r="22" spans="1:7" x14ac:dyDescent="0.35">
      <c r="A22" t="s">
        <v>43</v>
      </c>
      <c r="B22" t="s">
        <v>44</v>
      </c>
      <c r="C22" t="s">
        <v>546</v>
      </c>
      <c r="D22" s="13">
        <f>_xlfn.XLOOKUP(A22,[1]UA!$I:$I,[1]UA!$G:$G)</f>
        <v>13379495</v>
      </c>
      <c r="E22" s="13">
        <v>920</v>
      </c>
      <c r="F22" s="13">
        <v>2429</v>
      </c>
      <c r="G22" s="3" t="s">
        <v>531</v>
      </c>
    </row>
    <row r="23" spans="1:7" x14ac:dyDescent="0.35">
      <c r="A23" t="s">
        <v>45</v>
      </c>
      <c r="B23" t="s">
        <v>46</v>
      </c>
      <c r="C23" t="s">
        <v>546</v>
      </c>
      <c r="D23" s="13">
        <f>_xlfn.XLOOKUP(A23,[1]UA!$I:$I,[1]UA!$G:$G)</f>
        <v>3532999</v>
      </c>
      <c r="E23" s="13">
        <v>1431</v>
      </c>
      <c r="F23" s="13">
        <v>2677</v>
      </c>
      <c r="G23" s="3" t="s">
        <v>531</v>
      </c>
    </row>
    <row r="24" spans="1:7" x14ac:dyDescent="0.35">
      <c r="A24" t="s">
        <v>47</v>
      </c>
      <c r="B24" t="s">
        <v>48</v>
      </c>
      <c r="C24" t="s">
        <v>546</v>
      </c>
      <c r="D24" s="13">
        <f>_xlfn.XLOOKUP(A24,[1]UA!$I:$I,[1]UA!$G:$G)</f>
        <v>4966546</v>
      </c>
      <c r="E24" s="13">
        <v>1581</v>
      </c>
      <c r="F24" s="13">
        <v>3220</v>
      </c>
      <c r="G24" s="3" t="s">
        <v>531</v>
      </c>
    </row>
    <row r="25" spans="1:7" x14ac:dyDescent="0.35">
      <c r="A25" t="s">
        <v>49</v>
      </c>
      <c r="B25" t="s">
        <v>50</v>
      </c>
      <c r="C25" t="s">
        <v>546</v>
      </c>
      <c r="D25" s="13">
        <f>_xlfn.XLOOKUP(A25,[1]UA!$I:$I,[1]UA!$G:$G)</f>
        <v>9122621</v>
      </c>
      <c r="E25" s="13">
        <v>1960</v>
      </c>
      <c r="F25" s="13">
        <v>4166</v>
      </c>
      <c r="G25" s="3" t="s">
        <v>531</v>
      </c>
    </row>
    <row r="26" spans="1:7" x14ac:dyDescent="0.35">
      <c r="A26" t="s">
        <v>51</v>
      </c>
      <c r="B26" t="s">
        <v>52</v>
      </c>
      <c r="C26" t="s">
        <v>546</v>
      </c>
      <c r="D26" s="13">
        <f>_xlfn.XLOOKUP(A26,[1]UA!$I:$I,[1]UA!$G:$G)</f>
        <v>10980811</v>
      </c>
      <c r="E26" s="13">
        <v>3008</v>
      </c>
      <c r="F26" s="13">
        <v>5849</v>
      </c>
      <c r="G26" s="3" t="s">
        <v>531</v>
      </c>
    </row>
    <row r="27" spans="1:7" x14ac:dyDescent="0.35">
      <c r="A27" t="s">
        <v>53</v>
      </c>
      <c r="B27" t="s">
        <v>54</v>
      </c>
      <c r="C27" t="s">
        <v>546</v>
      </c>
      <c r="D27" s="13">
        <f>_xlfn.XLOOKUP(A27,[1]UA!$I:$I,[1]UA!$G:$G)</f>
        <v>4128692</v>
      </c>
      <c r="E27" s="13">
        <v>904</v>
      </c>
      <c r="F27" s="13">
        <v>4081</v>
      </c>
      <c r="G27" s="3" t="s">
        <v>531</v>
      </c>
    </row>
    <row r="28" spans="1:7" x14ac:dyDescent="0.35">
      <c r="A28" t="s">
        <v>55</v>
      </c>
      <c r="B28" t="s">
        <v>56</v>
      </c>
      <c r="C28" t="s">
        <v>546</v>
      </c>
      <c r="D28" s="13">
        <f>_xlfn.XLOOKUP(A28,[1]UA!$I:$I,[1]UA!$G:$G)</f>
        <v>6895108</v>
      </c>
      <c r="E28" s="13">
        <v>2729</v>
      </c>
      <c r="F28" s="13">
        <v>5594</v>
      </c>
      <c r="G28" s="3" t="s">
        <v>531</v>
      </c>
    </row>
    <row r="29" spans="1:7" x14ac:dyDescent="0.35">
      <c r="A29" t="s">
        <v>57</v>
      </c>
      <c r="B29" t="s">
        <v>58</v>
      </c>
      <c r="C29" t="s">
        <v>546</v>
      </c>
      <c r="D29" s="13">
        <f>_xlfn.XLOOKUP(A29,[1]UA!$I:$I,[1]UA!$G:$G)</f>
        <v>3535588</v>
      </c>
      <c r="E29" s="13">
        <v>1912</v>
      </c>
      <c r="F29" s="13">
        <v>3770</v>
      </c>
      <c r="G29" s="3" t="s">
        <v>531</v>
      </c>
    </row>
    <row r="30" spans="1:7" x14ac:dyDescent="0.35">
      <c r="A30" t="s">
        <v>59</v>
      </c>
      <c r="B30" t="s">
        <v>60</v>
      </c>
      <c r="C30" t="s">
        <v>546</v>
      </c>
      <c r="D30" s="13">
        <f>_xlfn.XLOOKUP(A30,[1]UA!$I:$I,[1]UA!$G:$G)</f>
        <v>3425501</v>
      </c>
      <c r="E30" s="13">
        <v>1059</v>
      </c>
      <c r="F30" s="13">
        <v>2563</v>
      </c>
      <c r="G30" s="3" t="s">
        <v>531</v>
      </c>
    </row>
    <row r="31" spans="1:7" x14ac:dyDescent="0.35">
      <c r="A31" t="s">
        <v>61</v>
      </c>
      <c r="B31" t="s">
        <v>62</v>
      </c>
      <c r="C31" t="s">
        <v>546</v>
      </c>
      <c r="D31" s="13">
        <f>_xlfn.XLOOKUP(A31,[1]UA!$I:$I,[1]UA!$G:$G)</f>
        <v>7273761</v>
      </c>
      <c r="E31" s="13">
        <v>1845</v>
      </c>
      <c r="F31" s="13">
        <v>3314</v>
      </c>
      <c r="G31" s="3" t="s">
        <v>531</v>
      </c>
    </row>
    <row r="32" spans="1:7" x14ac:dyDescent="0.35">
      <c r="A32" t="s">
        <v>63</v>
      </c>
      <c r="B32" t="s">
        <v>64</v>
      </c>
      <c r="C32" t="s">
        <v>546</v>
      </c>
      <c r="D32" s="13">
        <f>_xlfn.XLOOKUP(A32,[1]UA!$I:$I,[1]UA!$G:$G)</f>
        <v>9217966</v>
      </c>
      <c r="E32" s="13">
        <v>2641</v>
      </c>
      <c r="F32" s="13">
        <v>6302</v>
      </c>
      <c r="G32" s="3" t="s">
        <v>531</v>
      </c>
    </row>
    <row r="33" spans="1:7" x14ac:dyDescent="0.35">
      <c r="A33" t="s">
        <v>65</v>
      </c>
      <c r="B33" t="s">
        <v>66</v>
      </c>
      <c r="C33" t="s">
        <v>546</v>
      </c>
      <c r="D33" s="13">
        <f>_xlfn.XLOOKUP(A33,[1]UA!$I:$I,[1]UA!$G:$G)</f>
        <v>5002762</v>
      </c>
      <c r="E33" s="13">
        <v>1470</v>
      </c>
      <c r="F33" s="13">
        <v>2973</v>
      </c>
      <c r="G33" s="3" t="s">
        <v>531</v>
      </c>
    </row>
    <row r="34" spans="1:7" x14ac:dyDescent="0.35">
      <c r="A34" t="s">
        <v>67</v>
      </c>
      <c r="B34" t="s">
        <v>68</v>
      </c>
      <c r="C34" t="s">
        <v>546</v>
      </c>
      <c r="D34" s="13">
        <f>_xlfn.XLOOKUP(A34,[1]UA!$I:$I,[1]UA!$G:$G)</f>
        <v>5313461</v>
      </c>
      <c r="E34" s="13">
        <v>1369</v>
      </c>
      <c r="F34" s="13">
        <v>4152</v>
      </c>
      <c r="G34" s="3" t="s">
        <v>531</v>
      </c>
    </row>
    <row r="35" spans="1:7" x14ac:dyDescent="0.35">
      <c r="A35" t="s">
        <v>69</v>
      </c>
      <c r="B35" t="s">
        <v>70</v>
      </c>
      <c r="C35" t="s">
        <v>546</v>
      </c>
      <c r="D35" s="13">
        <f>_xlfn.XLOOKUP(A35,[1]UA!$I:$I,[1]UA!$G:$G)</f>
        <v>5030726</v>
      </c>
      <c r="E35" s="13">
        <v>1283</v>
      </c>
      <c r="F35" s="13">
        <v>2733</v>
      </c>
      <c r="G35" s="3" t="s">
        <v>531</v>
      </c>
    </row>
    <row r="36" spans="1:7" x14ac:dyDescent="0.35">
      <c r="A36" t="s">
        <v>71</v>
      </c>
      <c r="B36" t="s">
        <v>72</v>
      </c>
      <c r="C36" t="s">
        <v>546</v>
      </c>
      <c r="D36" s="13">
        <f>_xlfn.XLOOKUP(A36,[1]UA!$I:$I,[1]UA!$G:$G)</f>
        <v>6968905</v>
      </c>
      <c r="E36" s="13">
        <v>2052</v>
      </c>
      <c r="F36" s="13">
        <v>4443</v>
      </c>
      <c r="G36" s="3" t="s">
        <v>531</v>
      </c>
    </row>
    <row r="37" spans="1:7" x14ac:dyDescent="0.35">
      <c r="A37" t="s">
        <v>73</v>
      </c>
      <c r="B37" t="s">
        <v>74</v>
      </c>
      <c r="C37" t="s">
        <v>546</v>
      </c>
      <c r="D37" s="13">
        <f>_xlfn.XLOOKUP(A37,[1]UA!$I:$I,[1]UA!$G:$G)</f>
        <v>3935228</v>
      </c>
      <c r="E37" s="13">
        <v>1138</v>
      </c>
      <c r="F37" s="13">
        <v>3838</v>
      </c>
      <c r="G37" s="3" t="s">
        <v>531</v>
      </c>
    </row>
    <row r="38" spans="1:7" x14ac:dyDescent="0.35">
      <c r="A38" t="s">
        <v>75</v>
      </c>
      <c r="B38" t="s">
        <v>76</v>
      </c>
      <c r="C38" t="s">
        <v>546</v>
      </c>
      <c r="D38" s="13">
        <f>_xlfn.XLOOKUP(A38,[1]UA!$I:$I,[1]UA!$G:$G)</f>
        <v>4050971</v>
      </c>
      <c r="E38" s="13">
        <v>1273</v>
      </c>
      <c r="F38" s="13">
        <v>2596</v>
      </c>
      <c r="G38" s="3" t="s">
        <v>531</v>
      </c>
    </row>
    <row r="39" spans="1:7" x14ac:dyDescent="0.35">
      <c r="A39" t="s">
        <v>77</v>
      </c>
      <c r="B39" t="s">
        <v>78</v>
      </c>
      <c r="C39" t="s">
        <v>546</v>
      </c>
      <c r="D39" s="13">
        <f>_xlfn.XLOOKUP(A39,[1]UA!$I:$I,[1]UA!$G:$G)</f>
        <v>6826985</v>
      </c>
      <c r="E39" s="13">
        <v>2005</v>
      </c>
      <c r="F39" s="13">
        <v>4363</v>
      </c>
      <c r="G39" s="3" t="s">
        <v>531</v>
      </c>
    </row>
    <row r="40" spans="1:7" x14ac:dyDescent="0.35">
      <c r="A40" t="s">
        <v>79</v>
      </c>
      <c r="B40" t="s">
        <v>80</v>
      </c>
      <c r="C40" t="s">
        <v>546</v>
      </c>
      <c r="D40" s="13">
        <f>_xlfn.XLOOKUP(A40,[1]UA!$I:$I,[1]UA!$G:$G)</f>
        <v>11290575</v>
      </c>
      <c r="E40" s="13">
        <v>1912</v>
      </c>
      <c r="F40" s="13">
        <v>4372</v>
      </c>
      <c r="G40" s="3" t="s">
        <v>531</v>
      </c>
    </row>
    <row r="41" spans="1:7" x14ac:dyDescent="0.35">
      <c r="A41" t="s">
        <v>81</v>
      </c>
      <c r="B41" t="s">
        <v>82</v>
      </c>
      <c r="C41" t="s">
        <v>546</v>
      </c>
      <c r="D41" s="13">
        <f>_xlfn.XLOOKUP(A41,[1]UA!$I:$I,[1]UA!$G:$G)</f>
        <v>6082080</v>
      </c>
      <c r="E41" s="13">
        <v>207</v>
      </c>
      <c r="F41" s="13">
        <v>388</v>
      </c>
      <c r="G41" s="3" t="s">
        <v>531</v>
      </c>
    </row>
    <row r="42" spans="1:7" x14ac:dyDescent="0.35">
      <c r="A42" t="s">
        <v>83</v>
      </c>
      <c r="B42" t="s">
        <v>84</v>
      </c>
      <c r="C42" t="s">
        <v>546</v>
      </c>
      <c r="D42" s="13">
        <f>_xlfn.XLOOKUP(A42,[1]UA!$I:$I,[1]UA!$G:$G)</f>
        <v>5525288</v>
      </c>
      <c r="E42" s="13">
        <v>2201</v>
      </c>
      <c r="F42" s="13">
        <v>4540</v>
      </c>
      <c r="G42" s="3" t="s">
        <v>531</v>
      </c>
    </row>
    <row r="43" spans="1:7" x14ac:dyDescent="0.35">
      <c r="A43" t="s">
        <v>85</v>
      </c>
      <c r="B43" t="s">
        <v>86</v>
      </c>
      <c r="C43" t="s">
        <v>546</v>
      </c>
      <c r="D43" s="13">
        <f>_xlfn.XLOOKUP(A43,[1]UA!$I:$I,[1]UA!$G:$G)</f>
        <v>6679491</v>
      </c>
      <c r="E43" s="13">
        <v>856</v>
      </c>
      <c r="F43" s="13">
        <v>3728</v>
      </c>
      <c r="G43" s="3" t="s">
        <v>531</v>
      </c>
    </row>
    <row r="44" spans="1:7" x14ac:dyDescent="0.35">
      <c r="A44" t="s">
        <v>87</v>
      </c>
      <c r="B44" t="s">
        <v>88</v>
      </c>
      <c r="C44" t="s">
        <v>546</v>
      </c>
      <c r="D44" s="13">
        <f>_xlfn.XLOOKUP(A44,[1]UA!$I:$I,[1]UA!$G:$G)</f>
        <v>7498207</v>
      </c>
      <c r="E44" s="13">
        <v>1106</v>
      </c>
      <c r="F44" s="13">
        <v>6453</v>
      </c>
      <c r="G44" s="3" t="s">
        <v>531</v>
      </c>
    </row>
    <row r="45" spans="1:7" x14ac:dyDescent="0.35">
      <c r="A45" t="s">
        <v>89</v>
      </c>
      <c r="B45" t="s">
        <v>90</v>
      </c>
      <c r="C45" t="s">
        <v>546</v>
      </c>
      <c r="D45" s="13">
        <f>_xlfn.XLOOKUP(A45,[1]UA!$I:$I,[1]UA!$G:$G)</f>
        <v>7071909</v>
      </c>
      <c r="E45" s="13">
        <v>1112</v>
      </c>
      <c r="F45" s="13">
        <v>2811</v>
      </c>
      <c r="G45" s="3" t="s">
        <v>531</v>
      </c>
    </row>
    <row r="46" spans="1:7" x14ac:dyDescent="0.35">
      <c r="A46" t="s">
        <v>91</v>
      </c>
      <c r="B46" t="s">
        <v>92</v>
      </c>
      <c r="C46" t="s">
        <v>546</v>
      </c>
      <c r="D46" s="13">
        <f>_xlfn.XLOOKUP(A46,[1]UA!$I:$I,[1]UA!$G:$G)</f>
        <v>9160772</v>
      </c>
      <c r="E46" s="13">
        <v>1802</v>
      </c>
      <c r="F46" s="13">
        <v>4416</v>
      </c>
      <c r="G46" s="3" t="s">
        <v>531</v>
      </c>
    </row>
    <row r="47" spans="1:7" x14ac:dyDescent="0.35">
      <c r="A47" t="s">
        <v>93</v>
      </c>
      <c r="B47" t="s">
        <v>94</v>
      </c>
      <c r="C47" t="s">
        <v>546</v>
      </c>
      <c r="D47" s="13">
        <f>_xlfn.XLOOKUP(A47,[1]UA!$I:$I,[1]UA!$G:$G)</f>
        <v>6094013</v>
      </c>
      <c r="E47" s="13">
        <v>1886</v>
      </c>
      <c r="F47" s="13">
        <v>3859</v>
      </c>
      <c r="G47" s="3" t="s">
        <v>531</v>
      </c>
    </row>
    <row r="48" spans="1:7" x14ac:dyDescent="0.35">
      <c r="A48" t="s">
        <v>95</v>
      </c>
      <c r="B48" t="s">
        <v>96</v>
      </c>
      <c r="C48" t="s">
        <v>546</v>
      </c>
      <c r="D48" s="13">
        <f>_xlfn.XLOOKUP(A48,[1]UA!$I:$I,[1]UA!$G:$G)</f>
        <v>20575838</v>
      </c>
      <c r="E48" s="13">
        <v>3615</v>
      </c>
      <c r="F48" s="13">
        <v>9495</v>
      </c>
      <c r="G48" s="3" t="s">
        <v>531</v>
      </c>
    </row>
    <row r="49" spans="1:7" x14ac:dyDescent="0.35">
      <c r="A49" t="s">
        <v>97</v>
      </c>
      <c r="B49" t="s">
        <v>98</v>
      </c>
      <c r="C49" t="s">
        <v>546</v>
      </c>
      <c r="D49" s="13">
        <f>_xlfn.XLOOKUP(A49,[1]UA!$I:$I,[1]UA!$G:$G)</f>
        <v>9326646</v>
      </c>
      <c r="E49" s="13">
        <v>1817</v>
      </c>
      <c r="F49" s="13">
        <v>3918</v>
      </c>
      <c r="G49" s="3" t="s">
        <v>531</v>
      </c>
    </row>
    <row r="50" spans="1:7" x14ac:dyDescent="0.35">
      <c r="A50" t="s">
        <v>99</v>
      </c>
      <c r="B50" t="s">
        <v>100</v>
      </c>
      <c r="C50" t="s">
        <v>546</v>
      </c>
      <c r="D50" s="13">
        <f>_xlfn.XLOOKUP(A50,[1]UA!$I:$I,[1]UA!$G:$G)</f>
        <v>2052737</v>
      </c>
      <c r="E50" s="13">
        <v>1232</v>
      </c>
      <c r="F50" s="13">
        <v>2657</v>
      </c>
      <c r="G50" s="3" t="s">
        <v>531</v>
      </c>
    </row>
    <row r="51" spans="1:7" x14ac:dyDescent="0.35">
      <c r="A51" t="s">
        <v>101</v>
      </c>
      <c r="B51" t="s">
        <v>102</v>
      </c>
      <c r="C51" t="s">
        <v>546</v>
      </c>
      <c r="D51" s="13">
        <f>_xlfn.XLOOKUP(A51,[1]UA!$I:$I,[1]UA!$G:$G)</f>
        <v>3125723</v>
      </c>
      <c r="E51" s="13">
        <v>726</v>
      </c>
      <c r="F51" s="13">
        <v>2638</v>
      </c>
      <c r="G51" s="3" t="s">
        <v>531</v>
      </c>
    </row>
    <row r="52" spans="1:7" x14ac:dyDescent="0.35">
      <c r="A52" t="s">
        <v>103</v>
      </c>
      <c r="B52" t="s">
        <v>104</v>
      </c>
      <c r="C52" t="s">
        <v>546</v>
      </c>
      <c r="D52" s="13">
        <f>_xlfn.XLOOKUP(A52,[1]UA!$I:$I,[1]UA!$G:$G)</f>
        <v>8151342</v>
      </c>
      <c r="E52" s="13">
        <v>2772</v>
      </c>
      <c r="F52" s="13">
        <v>6456</v>
      </c>
      <c r="G52" s="3" t="s">
        <v>531</v>
      </c>
    </row>
    <row r="53" spans="1:7" x14ac:dyDescent="0.35">
      <c r="A53" t="s">
        <v>105</v>
      </c>
      <c r="B53" t="s">
        <v>106</v>
      </c>
      <c r="C53" t="s">
        <v>546</v>
      </c>
      <c r="D53" s="13">
        <f>_xlfn.XLOOKUP(A53,[1]UA!$I:$I,[1]UA!$G:$G)</f>
        <v>19097714</v>
      </c>
      <c r="E53" s="13">
        <v>2953</v>
      </c>
      <c r="F53" s="13">
        <v>6544</v>
      </c>
      <c r="G53" s="3" t="s">
        <v>531</v>
      </c>
    </row>
    <row r="54" spans="1:7" x14ac:dyDescent="0.35">
      <c r="A54" t="s">
        <v>107</v>
      </c>
      <c r="B54" t="s">
        <v>108</v>
      </c>
      <c r="C54" t="s">
        <v>546</v>
      </c>
      <c r="D54" s="13">
        <f>_xlfn.XLOOKUP(A54,[1]UA!$I:$I,[1]UA!$G:$G)</f>
        <v>10485811</v>
      </c>
      <c r="E54" s="13">
        <v>2447</v>
      </c>
      <c r="F54" s="13">
        <v>5645</v>
      </c>
      <c r="G54" s="3" t="s">
        <v>531</v>
      </c>
    </row>
    <row r="55" spans="1:7" x14ac:dyDescent="0.35">
      <c r="A55" t="s">
        <v>109</v>
      </c>
      <c r="B55" t="s">
        <v>110</v>
      </c>
      <c r="C55" t="s">
        <v>546</v>
      </c>
      <c r="D55" s="13">
        <f>_xlfn.XLOOKUP(A55,[1]UA!$I:$I,[1]UA!$G:$G)</f>
        <v>6450515</v>
      </c>
      <c r="E55" s="13">
        <v>1357</v>
      </c>
      <c r="F55" s="13">
        <v>2798</v>
      </c>
      <c r="G55" s="3" t="s">
        <v>531</v>
      </c>
    </row>
    <row r="56" spans="1:7" x14ac:dyDescent="0.35">
      <c r="A56" t="s">
        <v>111</v>
      </c>
      <c r="B56" t="s">
        <v>112</v>
      </c>
      <c r="C56" t="s">
        <v>546</v>
      </c>
      <c r="D56" s="13">
        <f>_xlfn.XLOOKUP(A56,[1]UA!$I:$I,[1]UA!$G:$G)</f>
        <v>7569926</v>
      </c>
      <c r="E56" s="13">
        <v>1591</v>
      </c>
      <c r="F56" s="13">
        <v>3462</v>
      </c>
      <c r="G56" s="3" t="s">
        <v>531</v>
      </c>
    </row>
    <row r="57" spans="1:7" x14ac:dyDescent="0.35">
      <c r="A57" t="s">
        <v>113</v>
      </c>
      <c r="B57" t="s">
        <v>114</v>
      </c>
      <c r="C57" t="s">
        <v>546</v>
      </c>
      <c r="D57" s="13">
        <f>_xlfn.XLOOKUP(A57,[1]UA!$I:$I,[1]UA!$G:$G)</f>
        <v>22650159</v>
      </c>
      <c r="E57" s="13">
        <v>3127</v>
      </c>
      <c r="F57" s="13">
        <v>7020</v>
      </c>
      <c r="G57" s="3" t="s">
        <v>531</v>
      </c>
    </row>
    <row r="58" spans="1:7" x14ac:dyDescent="0.35">
      <c r="A58" t="s">
        <v>115</v>
      </c>
      <c r="B58" t="s">
        <v>116</v>
      </c>
      <c r="C58" t="s">
        <v>546</v>
      </c>
      <c r="D58" s="13">
        <f>_xlfn.XLOOKUP(A58,[1]UA!$I:$I,[1]UA!$G:$G)</f>
        <v>12328731</v>
      </c>
      <c r="E58" s="13">
        <v>3371</v>
      </c>
      <c r="F58" s="13">
        <v>7247</v>
      </c>
      <c r="G58" s="3" t="s">
        <v>531</v>
      </c>
    </row>
    <row r="59" spans="1:7" x14ac:dyDescent="0.35">
      <c r="A59" t="s">
        <v>117</v>
      </c>
      <c r="B59" t="s">
        <v>118</v>
      </c>
      <c r="C59" t="s">
        <v>546</v>
      </c>
      <c r="D59" s="13">
        <f>_xlfn.XLOOKUP(A59,[1]UA!$I:$I,[1]UA!$G:$G)</f>
        <v>27453970</v>
      </c>
      <c r="E59" s="13">
        <v>2746</v>
      </c>
      <c r="F59" s="13">
        <v>5665</v>
      </c>
      <c r="G59" s="3" t="s">
        <v>531</v>
      </c>
    </row>
    <row r="60" spans="1:7" x14ac:dyDescent="0.35">
      <c r="A60" t="s">
        <v>119</v>
      </c>
      <c r="B60" t="s">
        <v>120</v>
      </c>
      <c r="C60" t="s">
        <v>546</v>
      </c>
      <c r="D60" s="13">
        <f>_xlfn.XLOOKUP(A60,[1]UA!$I:$I,[1]UA!$G:$G)</f>
        <v>10081138</v>
      </c>
      <c r="E60" s="13">
        <v>3206</v>
      </c>
      <c r="F60" s="13">
        <v>6394</v>
      </c>
      <c r="G60" s="3" t="s">
        <v>531</v>
      </c>
    </row>
    <row r="61" spans="1:7" x14ac:dyDescent="0.35">
      <c r="A61" t="s">
        <v>121</v>
      </c>
      <c r="B61" t="s">
        <v>122</v>
      </c>
      <c r="C61" t="s">
        <v>546</v>
      </c>
      <c r="D61" s="13">
        <f>_xlfn.XLOOKUP(A61,[1]UA!$I:$I,[1]UA!$G:$G)</f>
        <v>18487612</v>
      </c>
      <c r="E61" s="13">
        <v>2935</v>
      </c>
      <c r="F61" s="13">
        <v>7233</v>
      </c>
      <c r="G61" s="3" t="s">
        <v>531</v>
      </c>
    </row>
    <row r="62" spans="1:7" x14ac:dyDescent="0.35">
      <c r="A62" t="s">
        <v>123</v>
      </c>
      <c r="B62" t="s">
        <v>124</v>
      </c>
      <c r="C62" t="s">
        <v>546</v>
      </c>
      <c r="D62" s="13">
        <f>_xlfn.XLOOKUP(A62,[1]UA!$I:$I,[1]UA!$G:$G)</f>
        <v>4160056</v>
      </c>
      <c r="E62" s="13">
        <v>1325</v>
      </c>
      <c r="F62" s="13">
        <v>2839</v>
      </c>
      <c r="G62" s="3" t="s">
        <v>531</v>
      </c>
    </row>
    <row r="63" spans="1:7" x14ac:dyDescent="0.35">
      <c r="A63" t="s">
        <v>125</v>
      </c>
      <c r="B63" t="s">
        <v>126</v>
      </c>
      <c r="C63" t="s">
        <v>546</v>
      </c>
      <c r="D63" s="13">
        <f>_xlfn.XLOOKUP(A63,[1]UA!$I:$I,[1]UA!$G:$G)</f>
        <v>8018906</v>
      </c>
      <c r="E63" s="13">
        <v>2225</v>
      </c>
      <c r="F63" s="13">
        <v>4410</v>
      </c>
      <c r="G63" s="3" t="s">
        <v>531</v>
      </c>
    </row>
    <row r="64" spans="1:7" x14ac:dyDescent="0.35">
      <c r="A64" t="s">
        <v>127</v>
      </c>
      <c r="B64" t="s">
        <v>128</v>
      </c>
      <c r="C64" t="s">
        <v>546</v>
      </c>
      <c r="D64" s="13">
        <f>_xlfn.XLOOKUP(A64,[1]UA!$I:$I,[1]UA!$G:$G)</f>
        <v>18579706</v>
      </c>
      <c r="E64" s="13">
        <v>3244</v>
      </c>
      <c r="F64" s="13">
        <v>7130</v>
      </c>
      <c r="G64" s="3" t="s">
        <v>531</v>
      </c>
    </row>
    <row r="65" spans="1:7" x14ac:dyDescent="0.35">
      <c r="A65" t="s">
        <v>129</v>
      </c>
      <c r="B65" t="s">
        <v>130</v>
      </c>
      <c r="C65" t="s">
        <v>546</v>
      </c>
      <c r="D65" s="13">
        <f>_xlfn.XLOOKUP(A65,[1]UA!$I:$I,[1]UA!$G:$G)</f>
        <v>14590387</v>
      </c>
      <c r="E65" s="13">
        <v>3580</v>
      </c>
      <c r="F65" s="13">
        <v>5880</v>
      </c>
      <c r="G65" s="3" t="s">
        <v>531</v>
      </c>
    </row>
    <row r="66" spans="1:7" x14ac:dyDescent="0.35">
      <c r="A66" t="s">
        <v>131</v>
      </c>
      <c r="B66" t="s">
        <v>132</v>
      </c>
      <c r="C66" t="s">
        <v>546</v>
      </c>
      <c r="D66" s="13">
        <f>_xlfn.XLOOKUP(A66,[1]UA!$I:$I,[1]UA!$G:$G)</f>
        <v>8467492</v>
      </c>
      <c r="E66" s="13">
        <v>1957</v>
      </c>
      <c r="F66" s="13">
        <v>6716</v>
      </c>
      <c r="G66" s="3" t="s">
        <v>531</v>
      </c>
    </row>
    <row r="67" spans="1:7" x14ac:dyDescent="0.35">
      <c r="A67" t="s">
        <v>133</v>
      </c>
      <c r="B67" t="s">
        <v>134</v>
      </c>
      <c r="C67" t="s">
        <v>546</v>
      </c>
      <c r="D67" s="13">
        <f>_xlfn.XLOOKUP(A67,[1]UA!$I:$I,[1]UA!$G:$G)</f>
        <v>6415832</v>
      </c>
      <c r="E67" s="13">
        <v>1739</v>
      </c>
      <c r="F67" s="13">
        <v>4663</v>
      </c>
      <c r="G67" s="3" t="s">
        <v>531</v>
      </c>
    </row>
    <row r="68" spans="1:7" x14ac:dyDescent="0.35">
      <c r="A68" t="s">
        <v>135</v>
      </c>
      <c r="B68" t="s">
        <v>136</v>
      </c>
      <c r="C68" t="s">
        <v>546</v>
      </c>
      <c r="D68" s="13">
        <f>_xlfn.XLOOKUP(A68,[1]UA!$I:$I,[1]UA!$G:$G)</f>
        <v>4055886</v>
      </c>
      <c r="E68" s="13">
        <v>1156</v>
      </c>
      <c r="F68" s="13">
        <v>2585</v>
      </c>
      <c r="G68" s="3" t="s">
        <v>531</v>
      </c>
    </row>
    <row r="69" spans="1:7" x14ac:dyDescent="0.35">
      <c r="A69" t="s">
        <v>137</v>
      </c>
      <c r="B69" t="s">
        <v>138</v>
      </c>
      <c r="C69" t="s">
        <v>546</v>
      </c>
      <c r="D69" s="13">
        <f>_xlfn.XLOOKUP(A69,[1]UA!$I:$I,[1]UA!$G:$G)</f>
        <v>8188705</v>
      </c>
      <c r="E69" s="13">
        <v>2682</v>
      </c>
      <c r="F69" s="13">
        <v>5732</v>
      </c>
      <c r="G69" s="3" t="s">
        <v>531</v>
      </c>
    </row>
    <row r="70" spans="1:7" x14ac:dyDescent="0.35">
      <c r="A70" t="s">
        <v>139</v>
      </c>
      <c r="B70" t="s">
        <v>140</v>
      </c>
      <c r="C70" t="s">
        <v>546</v>
      </c>
      <c r="D70" s="13">
        <f>_xlfn.XLOOKUP(A70,[1]UA!$I:$I,[1]UA!$G:$G)</f>
        <v>7132813</v>
      </c>
      <c r="E70" s="13">
        <v>2254</v>
      </c>
      <c r="F70" s="13">
        <v>4588</v>
      </c>
      <c r="G70" s="3" t="s">
        <v>531</v>
      </c>
    </row>
    <row r="71" spans="1:7" x14ac:dyDescent="0.35">
      <c r="A71" t="s">
        <v>141</v>
      </c>
      <c r="B71" t="s">
        <v>142</v>
      </c>
      <c r="C71" t="s">
        <v>546</v>
      </c>
      <c r="D71" s="13">
        <f>_xlfn.XLOOKUP(A71,[1]UA!$I:$I,[1]UA!$G:$G)</f>
        <v>7420038</v>
      </c>
      <c r="E71" s="13">
        <v>1497</v>
      </c>
      <c r="F71" s="13">
        <v>2982</v>
      </c>
      <c r="G71" s="3" t="s">
        <v>531</v>
      </c>
    </row>
    <row r="72" spans="1:7" x14ac:dyDescent="0.35">
      <c r="A72" t="s">
        <v>143</v>
      </c>
      <c r="B72" t="s">
        <v>144</v>
      </c>
      <c r="C72" t="s">
        <v>546</v>
      </c>
      <c r="D72" s="13">
        <f>_xlfn.XLOOKUP(A72,[1]UA!$I:$I,[1]UA!$G:$G)</f>
        <v>8850454</v>
      </c>
      <c r="E72" s="13">
        <v>1617</v>
      </c>
      <c r="F72" s="13">
        <v>3426</v>
      </c>
      <c r="G72" s="3" t="s">
        <v>531</v>
      </c>
    </row>
    <row r="73" spans="1:7" x14ac:dyDescent="0.35">
      <c r="A73" t="s">
        <v>145</v>
      </c>
      <c r="B73" t="s">
        <v>146</v>
      </c>
      <c r="C73" t="s">
        <v>546</v>
      </c>
      <c r="D73" s="13">
        <f>_xlfn.XLOOKUP(A73,[1]UA!$I:$I,[1]UA!$G:$G)</f>
        <v>10902937</v>
      </c>
      <c r="E73" s="13">
        <v>3425</v>
      </c>
      <c r="F73" s="13">
        <v>7622</v>
      </c>
      <c r="G73" s="3" t="s">
        <v>531</v>
      </c>
    </row>
    <row r="74" spans="1:7" x14ac:dyDescent="0.35">
      <c r="A74" t="s">
        <v>147</v>
      </c>
      <c r="B74" t="s">
        <v>148</v>
      </c>
      <c r="C74" t="s">
        <v>546</v>
      </c>
      <c r="D74" s="13">
        <f>_xlfn.XLOOKUP(A74,[1]UA!$I:$I,[1]UA!$G:$G)</f>
        <v>4986307</v>
      </c>
      <c r="E74" s="13">
        <v>1425</v>
      </c>
      <c r="F74" s="13">
        <v>3381</v>
      </c>
      <c r="G74" s="3" t="s">
        <v>531</v>
      </c>
    </row>
    <row r="75" spans="1:7" x14ac:dyDescent="0.35">
      <c r="A75" t="s">
        <v>149</v>
      </c>
      <c r="B75" t="s">
        <v>150</v>
      </c>
      <c r="C75" t="s">
        <v>546</v>
      </c>
      <c r="D75" s="13">
        <f>_xlfn.XLOOKUP(A75,[1]UA!$I:$I,[1]UA!$G:$G)</f>
        <v>9065433</v>
      </c>
      <c r="E75" s="13">
        <v>2923</v>
      </c>
      <c r="F75" s="13">
        <v>8665</v>
      </c>
      <c r="G75" s="3" t="s">
        <v>531</v>
      </c>
    </row>
    <row r="76" spans="1:7" x14ac:dyDescent="0.35">
      <c r="A76" t="s">
        <v>151</v>
      </c>
      <c r="B76" t="s">
        <v>152</v>
      </c>
      <c r="C76" t="s">
        <v>547</v>
      </c>
      <c r="D76" s="13">
        <f>_xlfn.XLOOKUP(A76,[1]UA!$I:$I,[1]UA!$G:$G)</f>
        <v>130437208</v>
      </c>
      <c r="E76" s="13">
        <v>129</v>
      </c>
      <c r="F76" s="13">
        <v>302</v>
      </c>
      <c r="G76" s="3" t="s">
        <v>531</v>
      </c>
    </row>
    <row r="77" spans="1:7" x14ac:dyDescent="0.35">
      <c r="A77" t="s">
        <v>153</v>
      </c>
      <c r="B77" t="s">
        <v>154</v>
      </c>
      <c r="C77" t="s">
        <v>546</v>
      </c>
      <c r="D77" s="13">
        <f>_xlfn.XLOOKUP(A77,[1]UA!$I:$I,[1]UA!$G:$G)</f>
        <v>5212377</v>
      </c>
      <c r="E77" s="13">
        <v>2197</v>
      </c>
      <c r="F77" s="13">
        <v>4596</v>
      </c>
      <c r="G77" s="3" t="s">
        <v>531</v>
      </c>
    </row>
    <row r="78" spans="1:7" x14ac:dyDescent="0.35">
      <c r="A78" t="s">
        <v>155</v>
      </c>
      <c r="B78" t="s">
        <v>156</v>
      </c>
      <c r="C78" t="s">
        <v>546</v>
      </c>
      <c r="D78" s="13">
        <f>_xlfn.XLOOKUP(A78,[1]UA!$I:$I,[1]UA!$G:$G)</f>
        <v>6587181</v>
      </c>
      <c r="E78" s="13">
        <v>1359</v>
      </c>
      <c r="F78" s="13">
        <v>2921</v>
      </c>
      <c r="G78" s="3" t="s">
        <v>531</v>
      </c>
    </row>
    <row r="79" spans="1:7" x14ac:dyDescent="0.35">
      <c r="A79" t="s">
        <v>157</v>
      </c>
      <c r="B79" t="s">
        <v>158</v>
      </c>
      <c r="C79" t="s">
        <v>547</v>
      </c>
      <c r="D79" s="13">
        <f>_xlfn.XLOOKUP(A79,[1]UA!$I:$I,[1]UA!$G:$G)</f>
        <v>896591063</v>
      </c>
      <c r="E79" s="13">
        <v>257674</v>
      </c>
      <c r="F79" s="13">
        <v>632208</v>
      </c>
      <c r="G79" s="3" t="s">
        <v>532</v>
      </c>
    </row>
    <row r="80" spans="1:7" x14ac:dyDescent="0.35">
      <c r="A80" t="s">
        <v>159</v>
      </c>
      <c r="B80" t="s">
        <v>160</v>
      </c>
      <c r="C80" t="s">
        <v>547</v>
      </c>
      <c r="D80" s="13">
        <f>_xlfn.XLOOKUP(A80,[1]UA!$I:$I,[1]UA!$G:$G)</f>
        <v>96869930</v>
      </c>
      <c r="E80" s="13">
        <v>35760</v>
      </c>
      <c r="F80" s="13">
        <v>79930</v>
      </c>
      <c r="G80" s="3" t="s">
        <v>532</v>
      </c>
    </row>
    <row r="81" spans="1:7" x14ac:dyDescent="0.35">
      <c r="A81" t="s">
        <v>161</v>
      </c>
      <c r="B81" t="s">
        <v>162</v>
      </c>
      <c r="C81" t="s">
        <v>546</v>
      </c>
      <c r="D81" s="13">
        <f>_xlfn.XLOOKUP(A81,[1]UA!$I:$I,[1]UA!$G:$G)</f>
        <v>24772630</v>
      </c>
      <c r="E81" s="13">
        <v>5825</v>
      </c>
      <c r="F81" s="13">
        <v>12888</v>
      </c>
      <c r="G81" s="3" t="s">
        <v>532</v>
      </c>
    </row>
    <row r="82" spans="1:7" x14ac:dyDescent="0.35">
      <c r="A82" t="s">
        <v>163</v>
      </c>
      <c r="B82" t="s">
        <v>164</v>
      </c>
      <c r="C82" t="s">
        <v>547</v>
      </c>
      <c r="D82" s="13">
        <f>_xlfn.XLOOKUP(A82,[1]UA!$I:$I,[1]UA!$G:$G)</f>
        <v>84655317</v>
      </c>
      <c r="E82" s="13">
        <v>23149</v>
      </c>
      <c r="F82" s="13">
        <v>53618</v>
      </c>
      <c r="G82" s="3" t="s">
        <v>532</v>
      </c>
    </row>
    <row r="83" spans="1:7" x14ac:dyDescent="0.35">
      <c r="A83" t="s">
        <v>165</v>
      </c>
      <c r="B83" t="s">
        <v>166</v>
      </c>
      <c r="C83" t="s">
        <v>546</v>
      </c>
      <c r="D83" s="13">
        <f>_xlfn.XLOOKUP(A83,[1]UA!$I:$I,[1]UA!$G:$G)</f>
        <v>13732430</v>
      </c>
      <c r="E83" s="13">
        <v>5339</v>
      </c>
      <c r="F83" s="13">
        <v>12073</v>
      </c>
      <c r="G83" s="3" t="s">
        <v>532</v>
      </c>
    </row>
    <row r="84" spans="1:7" x14ac:dyDescent="0.35">
      <c r="A84" t="s">
        <v>167</v>
      </c>
      <c r="B84" t="s">
        <v>168</v>
      </c>
      <c r="C84" t="s">
        <v>546</v>
      </c>
      <c r="D84" s="13">
        <f>_xlfn.XLOOKUP(A84,[1]UA!$I:$I,[1]UA!$G:$G)</f>
        <v>85115081</v>
      </c>
      <c r="E84" s="13">
        <v>18974</v>
      </c>
      <c r="F84" s="13">
        <v>40352</v>
      </c>
      <c r="G84" s="3" t="s">
        <v>532</v>
      </c>
    </row>
    <row r="85" spans="1:7" x14ac:dyDescent="0.35">
      <c r="A85" t="s">
        <v>169</v>
      </c>
      <c r="B85" t="s">
        <v>170</v>
      </c>
      <c r="C85" t="s">
        <v>547</v>
      </c>
      <c r="D85" s="13">
        <f>_xlfn.XLOOKUP(A85,[1]UA!$I:$I,[1]UA!$G:$G)</f>
        <v>96781753</v>
      </c>
      <c r="E85" s="13">
        <v>22244</v>
      </c>
      <c r="F85" s="13">
        <v>50887</v>
      </c>
      <c r="G85" s="3" t="s">
        <v>532</v>
      </c>
    </row>
    <row r="86" spans="1:7" x14ac:dyDescent="0.35">
      <c r="A86" t="s">
        <v>171</v>
      </c>
      <c r="B86" t="s">
        <v>172</v>
      </c>
      <c r="C86" t="s">
        <v>546</v>
      </c>
      <c r="D86" s="13">
        <f>_xlfn.XLOOKUP(A86,[1]UA!$I:$I,[1]UA!$G:$G)</f>
        <v>14570494</v>
      </c>
      <c r="E86" s="13">
        <v>5346</v>
      </c>
      <c r="F86" s="13">
        <v>10903</v>
      </c>
      <c r="G86" s="3" t="s">
        <v>532</v>
      </c>
    </row>
    <row r="87" spans="1:7" x14ac:dyDescent="0.35">
      <c r="A87" t="s">
        <v>173</v>
      </c>
      <c r="B87" t="s">
        <v>174</v>
      </c>
      <c r="C87" t="s">
        <v>546</v>
      </c>
      <c r="D87" s="13">
        <f>_xlfn.XLOOKUP(A87,[1]UA!$I:$I,[1]UA!$G:$G)</f>
        <v>24313329</v>
      </c>
      <c r="E87" s="13">
        <v>3284</v>
      </c>
      <c r="F87" s="13">
        <v>11106</v>
      </c>
      <c r="G87" s="3" t="s">
        <v>532</v>
      </c>
    </row>
    <row r="88" spans="1:7" x14ac:dyDescent="0.35">
      <c r="A88" t="s">
        <v>175</v>
      </c>
      <c r="B88" t="s">
        <v>176</v>
      </c>
      <c r="C88" t="s">
        <v>546</v>
      </c>
      <c r="D88" s="13">
        <f>_xlfn.XLOOKUP(A88,[1]UA!$I:$I,[1]UA!$G:$G)</f>
        <v>17602059</v>
      </c>
      <c r="E88" s="13">
        <v>5597</v>
      </c>
      <c r="F88" s="13">
        <v>11898</v>
      </c>
      <c r="G88" s="3" t="s">
        <v>532</v>
      </c>
    </row>
    <row r="89" spans="1:7" x14ac:dyDescent="0.35">
      <c r="A89" t="s">
        <v>177</v>
      </c>
      <c r="B89" t="s">
        <v>178</v>
      </c>
      <c r="C89" t="s">
        <v>547</v>
      </c>
      <c r="D89" s="13">
        <f>_xlfn.XLOOKUP(A89,[1]UA!$I:$I,[1]UA!$G:$G)</f>
        <v>134997908</v>
      </c>
      <c r="E89" s="13">
        <v>21737</v>
      </c>
      <c r="F89" s="13">
        <v>54067</v>
      </c>
      <c r="G89" s="3" t="s">
        <v>532</v>
      </c>
    </row>
    <row r="90" spans="1:7" x14ac:dyDescent="0.35">
      <c r="A90" t="s">
        <v>179</v>
      </c>
      <c r="B90" t="s">
        <v>180</v>
      </c>
      <c r="C90" t="s">
        <v>546</v>
      </c>
      <c r="D90" s="13">
        <f>_xlfn.XLOOKUP(A90,[1]UA!$I:$I,[1]UA!$G:$G)</f>
        <v>16000604</v>
      </c>
      <c r="E90" s="13">
        <v>6133</v>
      </c>
      <c r="F90" s="13">
        <v>13006</v>
      </c>
      <c r="G90" s="3" t="s">
        <v>532</v>
      </c>
    </row>
    <row r="91" spans="1:7" x14ac:dyDescent="0.35">
      <c r="A91" t="s">
        <v>181</v>
      </c>
      <c r="B91" t="s">
        <v>182</v>
      </c>
      <c r="C91" t="s">
        <v>547</v>
      </c>
      <c r="D91" s="13">
        <f>_xlfn.XLOOKUP(A91,[1]UA!$I:$I,[1]UA!$G:$G)</f>
        <v>212710301</v>
      </c>
      <c r="E91" s="13">
        <v>85558</v>
      </c>
      <c r="F91" s="13">
        <v>196611</v>
      </c>
      <c r="G91" s="3" t="s">
        <v>532</v>
      </c>
    </row>
    <row r="92" spans="1:7" x14ac:dyDescent="0.35">
      <c r="A92" t="s">
        <v>183</v>
      </c>
      <c r="B92" t="s">
        <v>184</v>
      </c>
      <c r="C92" t="s">
        <v>546</v>
      </c>
      <c r="D92" s="13">
        <f>_xlfn.XLOOKUP(A92,[1]UA!$I:$I,[1]UA!$G:$G)</f>
        <v>16104943</v>
      </c>
      <c r="E92" s="13">
        <v>4529</v>
      </c>
      <c r="F92" s="13">
        <v>9581</v>
      </c>
      <c r="G92" s="3" t="s">
        <v>532</v>
      </c>
    </row>
    <row r="93" spans="1:7" x14ac:dyDescent="0.35">
      <c r="A93" t="s">
        <v>185</v>
      </c>
      <c r="B93" t="s">
        <v>186</v>
      </c>
      <c r="C93" t="s">
        <v>546</v>
      </c>
      <c r="D93" s="13">
        <f>_xlfn.XLOOKUP(A93,[1]UA!$I:$I,[1]UA!$G:$G)</f>
        <v>18532065</v>
      </c>
      <c r="E93" s="13">
        <v>4661</v>
      </c>
      <c r="F93" s="13">
        <v>10771</v>
      </c>
      <c r="G93" s="3" t="s">
        <v>532</v>
      </c>
    </row>
    <row r="94" spans="1:7" x14ac:dyDescent="0.35">
      <c r="A94" t="s">
        <v>187</v>
      </c>
      <c r="B94" t="s">
        <v>188</v>
      </c>
      <c r="C94" t="s">
        <v>546</v>
      </c>
      <c r="D94" s="13">
        <f>_xlfn.XLOOKUP(A94,[1]UA!$I:$I,[1]UA!$G:$G)</f>
        <v>23013832</v>
      </c>
      <c r="E94" s="13">
        <v>4076</v>
      </c>
      <c r="F94" s="13">
        <v>11886</v>
      </c>
      <c r="G94" s="3" t="s">
        <v>532</v>
      </c>
    </row>
    <row r="95" spans="1:7" x14ac:dyDescent="0.35">
      <c r="A95" t="s">
        <v>189</v>
      </c>
      <c r="B95" t="s">
        <v>190</v>
      </c>
      <c r="C95" t="s">
        <v>547</v>
      </c>
      <c r="D95" s="13">
        <f>_xlfn.XLOOKUP(A95,[1]UA!$I:$I,[1]UA!$G:$G)</f>
        <v>345198349</v>
      </c>
      <c r="E95" s="13">
        <v>4028</v>
      </c>
      <c r="F95" s="13">
        <v>9503</v>
      </c>
      <c r="G95" s="3" t="s">
        <v>532</v>
      </c>
    </row>
    <row r="96" spans="1:7" x14ac:dyDescent="0.35">
      <c r="A96" t="s">
        <v>191</v>
      </c>
      <c r="B96" t="s">
        <v>192</v>
      </c>
      <c r="C96" t="s">
        <v>547</v>
      </c>
      <c r="D96" s="13">
        <f>_xlfn.XLOOKUP(A96,[1]UA!$I:$I,[1]UA!$G:$G)</f>
        <v>93944602</v>
      </c>
      <c r="E96" s="13">
        <v>27104</v>
      </c>
      <c r="F96" s="13">
        <v>66301</v>
      </c>
      <c r="G96" s="3" t="s">
        <v>532</v>
      </c>
    </row>
    <row r="97" spans="1:7" x14ac:dyDescent="0.35">
      <c r="A97" t="s">
        <v>193</v>
      </c>
      <c r="B97" t="s">
        <v>194</v>
      </c>
      <c r="C97" t="s">
        <v>547</v>
      </c>
      <c r="D97" s="13">
        <f>_xlfn.XLOOKUP(A97,[1]UA!$I:$I,[1]UA!$G:$G)</f>
        <v>672212666</v>
      </c>
      <c r="E97" s="13">
        <v>196644</v>
      </c>
      <c r="F97" s="13">
        <v>444474</v>
      </c>
      <c r="G97" s="3" t="s">
        <v>532</v>
      </c>
    </row>
    <row r="98" spans="1:7" x14ac:dyDescent="0.35">
      <c r="A98" t="s">
        <v>195</v>
      </c>
      <c r="B98" t="s">
        <v>196</v>
      </c>
      <c r="C98" t="s">
        <v>547</v>
      </c>
      <c r="D98" s="13">
        <f>_xlfn.XLOOKUP(A98,[1]UA!$I:$I,[1]UA!$G:$G)</f>
        <v>80886640</v>
      </c>
      <c r="E98" s="13">
        <v>25625</v>
      </c>
      <c r="F98" s="13">
        <v>56827</v>
      </c>
      <c r="G98" s="3" t="s">
        <v>532</v>
      </c>
    </row>
    <row r="99" spans="1:7" x14ac:dyDescent="0.35">
      <c r="A99" t="s">
        <v>197</v>
      </c>
      <c r="B99" t="s">
        <v>198</v>
      </c>
      <c r="C99" t="s">
        <v>546</v>
      </c>
      <c r="D99" s="13">
        <f>_xlfn.XLOOKUP(A99,[1]UA!$I:$I,[1]UA!$G:$G)</f>
        <v>10698790</v>
      </c>
      <c r="E99" s="13">
        <v>3445</v>
      </c>
      <c r="F99" s="13">
        <v>11385</v>
      </c>
      <c r="G99" s="3" t="s">
        <v>532</v>
      </c>
    </row>
    <row r="100" spans="1:7" x14ac:dyDescent="0.35">
      <c r="A100" t="s">
        <v>199</v>
      </c>
      <c r="B100" t="s">
        <v>200</v>
      </c>
      <c r="C100" t="s">
        <v>546</v>
      </c>
      <c r="D100" s="13">
        <f>_xlfn.XLOOKUP(A100,[1]UA!$I:$I,[1]UA!$G:$G)</f>
        <v>30569318</v>
      </c>
      <c r="E100" s="13">
        <v>11852</v>
      </c>
      <c r="F100" s="13">
        <v>28807</v>
      </c>
      <c r="G100" s="3" t="s">
        <v>532</v>
      </c>
    </row>
    <row r="101" spans="1:7" x14ac:dyDescent="0.35">
      <c r="A101" t="s">
        <v>201</v>
      </c>
      <c r="B101" t="s">
        <v>202</v>
      </c>
      <c r="C101" t="s">
        <v>546</v>
      </c>
      <c r="D101" s="13">
        <f>_xlfn.XLOOKUP(A101,[1]UA!$I:$I,[1]UA!$G:$G)</f>
        <v>18112012</v>
      </c>
      <c r="E101" s="13">
        <v>4071</v>
      </c>
      <c r="F101" s="13">
        <v>9606</v>
      </c>
      <c r="G101" s="3" t="s">
        <v>532</v>
      </c>
    </row>
    <row r="102" spans="1:7" x14ac:dyDescent="0.35">
      <c r="A102" t="s">
        <v>203</v>
      </c>
      <c r="B102" t="s">
        <v>204</v>
      </c>
      <c r="C102" t="s">
        <v>547</v>
      </c>
      <c r="D102" s="13">
        <f>_xlfn.XLOOKUP(A102,[1]UA!$I:$I,[1]UA!$G:$G)</f>
        <v>100014906</v>
      </c>
      <c r="E102" s="13">
        <v>34413</v>
      </c>
      <c r="F102" s="13">
        <v>69014</v>
      </c>
      <c r="G102" s="3" t="s">
        <v>532</v>
      </c>
    </row>
    <row r="103" spans="1:7" x14ac:dyDescent="0.35">
      <c r="A103" t="s">
        <v>205</v>
      </c>
      <c r="B103" t="s">
        <v>206</v>
      </c>
      <c r="C103" t="s">
        <v>546</v>
      </c>
      <c r="D103" s="13">
        <f>_xlfn.XLOOKUP(A103,[1]UA!$I:$I,[1]UA!$G:$G)</f>
        <v>20093944</v>
      </c>
      <c r="E103" s="13">
        <v>7145</v>
      </c>
      <c r="F103" s="13">
        <v>14072</v>
      </c>
      <c r="G103" s="3" t="s">
        <v>532</v>
      </c>
    </row>
    <row r="104" spans="1:7" x14ac:dyDescent="0.35">
      <c r="A104" t="s">
        <v>207</v>
      </c>
      <c r="B104" t="s">
        <v>208</v>
      </c>
      <c r="C104" t="s">
        <v>546</v>
      </c>
      <c r="D104" s="13">
        <f>_xlfn.XLOOKUP(A104,[1]UA!$I:$I,[1]UA!$G:$G)</f>
        <v>7921414</v>
      </c>
      <c r="E104" s="13">
        <v>2612</v>
      </c>
      <c r="F104" s="13">
        <v>10002</v>
      </c>
      <c r="G104" s="3" t="s">
        <v>532</v>
      </c>
    </row>
    <row r="105" spans="1:7" x14ac:dyDescent="0.35">
      <c r="A105" t="s">
        <v>209</v>
      </c>
      <c r="B105" t="s">
        <v>210</v>
      </c>
      <c r="C105" t="s">
        <v>547</v>
      </c>
      <c r="D105" s="13">
        <f>_xlfn.XLOOKUP(A105,[1]UA!$I:$I,[1]UA!$G:$G)</f>
        <v>641163625</v>
      </c>
      <c r="E105" s="13">
        <v>163873</v>
      </c>
      <c r="F105" s="13">
        <v>402004</v>
      </c>
      <c r="G105" s="3" t="s">
        <v>532</v>
      </c>
    </row>
    <row r="106" spans="1:7" x14ac:dyDescent="0.35">
      <c r="A106" t="s">
        <v>211</v>
      </c>
      <c r="B106" t="s">
        <v>212</v>
      </c>
      <c r="C106" t="s">
        <v>547</v>
      </c>
      <c r="D106" s="13">
        <f>_xlfn.XLOOKUP(A106,[1]UA!$I:$I,[1]UA!$G:$G)</f>
        <v>116668491</v>
      </c>
      <c r="E106" s="13">
        <v>32291</v>
      </c>
      <c r="F106" s="13">
        <v>77086</v>
      </c>
      <c r="G106" s="3" t="s">
        <v>532</v>
      </c>
    </row>
    <row r="107" spans="1:7" x14ac:dyDescent="0.35">
      <c r="A107" t="s">
        <v>213</v>
      </c>
      <c r="B107" t="s">
        <v>214</v>
      </c>
      <c r="C107" t="s">
        <v>546</v>
      </c>
      <c r="D107" s="13">
        <f>_xlfn.XLOOKUP(A107,[1]UA!$I:$I,[1]UA!$G:$G)</f>
        <v>37528677</v>
      </c>
      <c r="E107" s="13">
        <v>10761</v>
      </c>
      <c r="F107" s="13">
        <v>22181</v>
      </c>
      <c r="G107" s="3" t="s">
        <v>532</v>
      </c>
    </row>
    <row r="108" spans="1:7" x14ac:dyDescent="0.35">
      <c r="A108" t="s">
        <v>215</v>
      </c>
      <c r="B108" t="s">
        <v>216</v>
      </c>
      <c r="C108" t="s">
        <v>546</v>
      </c>
      <c r="D108" s="13">
        <f>_xlfn.XLOOKUP(A108,[1]UA!$I:$I,[1]UA!$G:$G)</f>
        <v>27288363</v>
      </c>
      <c r="E108" s="13">
        <v>7295</v>
      </c>
      <c r="F108" s="13">
        <v>17741</v>
      </c>
      <c r="G108" s="3" t="s">
        <v>532</v>
      </c>
    </row>
    <row r="109" spans="1:7" x14ac:dyDescent="0.35">
      <c r="A109" t="s">
        <v>217</v>
      </c>
      <c r="B109" t="s">
        <v>218</v>
      </c>
      <c r="C109" t="s">
        <v>546</v>
      </c>
      <c r="D109" s="13">
        <f>_xlfn.XLOOKUP(A109,[1]UA!$I:$I,[1]UA!$G:$G)</f>
        <v>46504498</v>
      </c>
      <c r="E109" s="13">
        <v>12093</v>
      </c>
      <c r="F109" s="13">
        <v>23887</v>
      </c>
      <c r="G109" s="3" t="s">
        <v>532</v>
      </c>
    </row>
    <row r="110" spans="1:7" x14ac:dyDescent="0.35">
      <c r="A110" t="s">
        <v>219</v>
      </c>
      <c r="B110" t="s">
        <v>220</v>
      </c>
      <c r="C110" t="s">
        <v>546</v>
      </c>
      <c r="D110" s="13">
        <f>_xlfn.XLOOKUP(A110,[1]UA!$I:$I,[1]UA!$G:$G)</f>
        <v>57088774</v>
      </c>
      <c r="E110" s="13">
        <v>12560</v>
      </c>
      <c r="F110" s="13">
        <v>30806</v>
      </c>
      <c r="G110" s="3" t="s">
        <v>532</v>
      </c>
    </row>
    <row r="111" spans="1:7" x14ac:dyDescent="0.35">
      <c r="A111" t="s">
        <v>221</v>
      </c>
      <c r="B111" t="s">
        <v>222</v>
      </c>
      <c r="C111" t="s">
        <v>547</v>
      </c>
      <c r="D111" s="13">
        <f>_xlfn.XLOOKUP(A111,[1]UA!$I:$I,[1]UA!$G:$G)</f>
        <v>115813824</v>
      </c>
      <c r="E111" s="13">
        <v>32513</v>
      </c>
      <c r="F111" s="13">
        <v>66086</v>
      </c>
      <c r="G111" s="3" t="s">
        <v>532</v>
      </c>
    </row>
    <row r="112" spans="1:7" x14ac:dyDescent="0.35">
      <c r="A112" t="s">
        <v>223</v>
      </c>
      <c r="B112" t="s">
        <v>224</v>
      </c>
      <c r="C112" t="s">
        <v>546</v>
      </c>
      <c r="D112" s="13">
        <f>_xlfn.XLOOKUP(A112,[1]UA!$I:$I,[1]UA!$G:$G)</f>
        <v>44688039</v>
      </c>
      <c r="E112" s="13">
        <v>11296</v>
      </c>
      <c r="F112" s="13">
        <v>24216</v>
      </c>
      <c r="G112" s="3" t="s">
        <v>532</v>
      </c>
    </row>
    <row r="113" spans="1:7" x14ac:dyDescent="0.35">
      <c r="A113" t="s">
        <v>225</v>
      </c>
      <c r="B113" t="s">
        <v>226</v>
      </c>
      <c r="C113" t="s">
        <v>546</v>
      </c>
      <c r="D113" s="13">
        <f>_xlfn.XLOOKUP(A113,[1]UA!$I:$I,[1]UA!$G:$G)</f>
        <v>74066912</v>
      </c>
      <c r="E113" s="13">
        <v>19772</v>
      </c>
      <c r="F113" s="13">
        <v>41907</v>
      </c>
      <c r="G113" s="3" t="s">
        <v>532</v>
      </c>
    </row>
    <row r="114" spans="1:7" x14ac:dyDescent="0.35">
      <c r="A114" t="s">
        <v>227</v>
      </c>
      <c r="B114" t="s">
        <v>228</v>
      </c>
      <c r="C114" t="s">
        <v>546</v>
      </c>
      <c r="D114" s="13">
        <f>_xlfn.XLOOKUP(A114,[1]UA!$I:$I,[1]UA!$G:$G)</f>
        <v>24515473</v>
      </c>
      <c r="E114" s="13">
        <v>5746</v>
      </c>
      <c r="F114" s="13">
        <v>14138</v>
      </c>
      <c r="G114" s="3" t="s">
        <v>532</v>
      </c>
    </row>
    <row r="115" spans="1:7" x14ac:dyDescent="0.35">
      <c r="A115" t="s">
        <v>229</v>
      </c>
      <c r="B115" t="s">
        <v>230</v>
      </c>
      <c r="C115" t="s">
        <v>546</v>
      </c>
      <c r="D115" s="13">
        <f>_xlfn.XLOOKUP(A115,[1]UA!$I:$I,[1]UA!$G:$G)</f>
        <v>23804856</v>
      </c>
      <c r="E115" s="13">
        <v>7179</v>
      </c>
      <c r="F115" s="13">
        <v>15296</v>
      </c>
      <c r="G115" s="3" t="s">
        <v>532</v>
      </c>
    </row>
    <row r="116" spans="1:7" x14ac:dyDescent="0.35">
      <c r="A116" t="s">
        <v>231</v>
      </c>
      <c r="B116" t="s">
        <v>232</v>
      </c>
      <c r="C116" t="s">
        <v>547</v>
      </c>
      <c r="D116" s="13">
        <f>_xlfn.XLOOKUP(A116,[1]UA!$I:$I,[1]UA!$G:$G)</f>
        <v>5132240328</v>
      </c>
      <c r="E116" s="13">
        <v>1558473</v>
      </c>
      <c r="F116" s="13">
        <v>3760387</v>
      </c>
      <c r="G116" s="3" t="s">
        <v>532</v>
      </c>
    </row>
    <row r="117" spans="1:7" x14ac:dyDescent="0.35">
      <c r="A117" t="s">
        <v>233</v>
      </c>
      <c r="B117" t="s">
        <v>234</v>
      </c>
      <c r="C117" t="s">
        <v>546</v>
      </c>
      <c r="D117" s="13">
        <f>_xlfn.XLOOKUP(A117,[1]UA!$I:$I,[1]UA!$G:$G)</f>
        <v>16827297</v>
      </c>
      <c r="E117" s="13">
        <v>4168</v>
      </c>
      <c r="F117" s="13">
        <v>10015</v>
      </c>
      <c r="G117" s="3" t="s">
        <v>532</v>
      </c>
    </row>
    <row r="118" spans="1:7" x14ac:dyDescent="0.35">
      <c r="A118" t="s">
        <v>235</v>
      </c>
      <c r="B118" t="s">
        <v>236</v>
      </c>
      <c r="C118" t="s">
        <v>547</v>
      </c>
      <c r="D118" s="13">
        <f>_xlfn.XLOOKUP(A118,[1]UA!$I:$I,[1]UA!$G:$G)</f>
        <v>2344771177</v>
      </c>
      <c r="E118" s="13">
        <v>822265</v>
      </c>
      <c r="F118" s="13">
        <v>1733853</v>
      </c>
      <c r="G118" s="3" t="s">
        <v>532</v>
      </c>
    </row>
    <row r="119" spans="1:7" x14ac:dyDescent="0.35">
      <c r="A119" t="s">
        <v>237</v>
      </c>
      <c r="B119" t="s">
        <v>238</v>
      </c>
      <c r="C119" t="s">
        <v>547</v>
      </c>
      <c r="D119" s="13">
        <f>_xlfn.XLOOKUP(A119,[1]UA!$I:$I,[1]UA!$G:$G)</f>
        <v>204080828</v>
      </c>
      <c r="E119" s="13">
        <v>43607</v>
      </c>
      <c r="F119" s="13">
        <v>107682</v>
      </c>
      <c r="G119" s="3" t="s">
        <v>532</v>
      </c>
    </row>
    <row r="120" spans="1:7" x14ac:dyDescent="0.35">
      <c r="A120" t="s">
        <v>239</v>
      </c>
      <c r="B120" t="s">
        <v>240</v>
      </c>
      <c r="C120" t="s">
        <v>546</v>
      </c>
      <c r="D120" s="13">
        <f>_xlfn.XLOOKUP(A120,[1]UA!$I:$I,[1]UA!$G:$G)</f>
        <v>59867506</v>
      </c>
      <c r="E120" s="13">
        <v>20754</v>
      </c>
      <c r="F120" s="13">
        <v>43247</v>
      </c>
      <c r="G120" s="3" t="s">
        <v>532</v>
      </c>
    </row>
    <row r="121" spans="1:7" x14ac:dyDescent="0.35">
      <c r="A121" t="s">
        <v>241</v>
      </c>
      <c r="B121" t="s">
        <v>242</v>
      </c>
      <c r="C121" t="s">
        <v>547</v>
      </c>
      <c r="D121" s="13">
        <f>_xlfn.XLOOKUP(A121,[1]UA!$I:$I,[1]UA!$G:$G)</f>
        <v>269039037</v>
      </c>
      <c r="E121" s="13">
        <v>107728</v>
      </c>
      <c r="F121" s="13">
        <v>266254</v>
      </c>
      <c r="G121" s="3" t="s">
        <v>532</v>
      </c>
    </row>
    <row r="122" spans="1:7" x14ac:dyDescent="0.35">
      <c r="A122" t="s">
        <v>243</v>
      </c>
      <c r="B122" t="s">
        <v>244</v>
      </c>
      <c r="C122" t="s">
        <v>546</v>
      </c>
      <c r="D122" s="13">
        <f>_xlfn.XLOOKUP(A122,[1]UA!$I:$I,[1]UA!$G:$G)</f>
        <v>17281806</v>
      </c>
      <c r="E122" s="13">
        <v>4507</v>
      </c>
      <c r="F122" s="13">
        <v>9585</v>
      </c>
      <c r="G122" s="3" t="s">
        <v>532</v>
      </c>
    </row>
    <row r="123" spans="1:7" x14ac:dyDescent="0.35">
      <c r="A123" t="s">
        <v>245</v>
      </c>
      <c r="B123" t="s">
        <v>246</v>
      </c>
      <c r="C123" t="s">
        <v>546</v>
      </c>
      <c r="D123" s="13">
        <f>_xlfn.XLOOKUP(A123,[1]UA!$I:$I,[1]UA!$G:$G)</f>
        <v>24232640</v>
      </c>
      <c r="E123" s="13">
        <v>5924</v>
      </c>
      <c r="F123" s="13">
        <v>12837</v>
      </c>
      <c r="G123" s="3" t="s">
        <v>532</v>
      </c>
    </row>
    <row r="124" spans="1:7" x14ac:dyDescent="0.35">
      <c r="A124" t="s">
        <v>247</v>
      </c>
      <c r="B124" t="s">
        <v>248</v>
      </c>
      <c r="C124" t="s">
        <v>547</v>
      </c>
      <c r="D124" s="13">
        <f>_xlfn.XLOOKUP(A124,[1]UA!$I:$I,[1]UA!$G:$G)</f>
        <v>442280309</v>
      </c>
      <c r="E124" s="13">
        <v>175920</v>
      </c>
      <c r="F124" s="13">
        <v>381502</v>
      </c>
      <c r="G124" s="3" t="s">
        <v>532</v>
      </c>
    </row>
    <row r="125" spans="1:7" x14ac:dyDescent="0.35">
      <c r="A125" t="s">
        <v>249</v>
      </c>
      <c r="B125" t="s">
        <v>250</v>
      </c>
      <c r="C125" t="s">
        <v>546</v>
      </c>
      <c r="D125" s="13">
        <f>_xlfn.XLOOKUP(A125,[1]UA!$I:$I,[1]UA!$G:$G)</f>
        <v>21204463</v>
      </c>
      <c r="E125" s="13">
        <v>15948</v>
      </c>
      <c r="F125" s="13">
        <v>30185</v>
      </c>
      <c r="G125" s="3" t="s">
        <v>532</v>
      </c>
    </row>
    <row r="126" spans="1:7" x14ac:dyDescent="0.35">
      <c r="A126" t="s">
        <v>251</v>
      </c>
      <c r="B126" t="s">
        <v>252</v>
      </c>
      <c r="C126" t="s">
        <v>546</v>
      </c>
      <c r="D126" s="13">
        <f>_xlfn.XLOOKUP(A126,[1]UA!$I:$I,[1]UA!$G:$G)</f>
        <v>29667894</v>
      </c>
      <c r="E126" s="13">
        <v>8944</v>
      </c>
      <c r="F126" s="13">
        <v>19009</v>
      </c>
      <c r="G126" s="3" t="s">
        <v>532</v>
      </c>
    </row>
    <row r="127" spans="1:7" x14ac:dyDescent="0.35">
      <c r="A127" t="s">
        <v>253</v>
      </c>
      <c r="B127" t="s">
        <v>254</v>
      </c>
      <c r="C127" t="s">
        <v>546</v>
      </c>
      <c r="D127" s="13">
        <f>_xlfn.XLOOKUP(A127,[1]UA!$I:$I,[1]UA!$G:$G)</f>
        <v>25397907</v>
      </c>
      <c r="E127" s="13">
        <v>6569</v>
      </c>
      <c r="F127" s="13">
        <v>17008</v>
      </c>
      <c r="G127" s="3" t="s">
        <v>532</v>
      </c>
    </row>
    <row r="128" spans="1:7" x14ac:dyDescent="0.35">
      <c r="A128" t="s">
        <v>255</v>
      </c>
      <c r="B128" t="s">
        <v>256</v>
      </c>
      <c r="C128" t="s">
        <v>546</v>
      </c>
      <c r="D128" s="13">
        <f>_xlfn.XLOOKUP(A128,[1]UA!$I:$I,[1]UA!$G:$G)</f>
        <v>103874032</v>
      </c>
      <c r="E128" s="13">
        <v>12811</v>
      </c>
      <c r="F128" s="13">
        <v>28347</v>
      </c>
      <c r="G128" s="3" t="s">
        <v>532</v>
      </c>
    </row>
    <row r="129" spans="1:7" x14ac:dyDescent="0.35">
      <c r="A129" t="s">
        <v>257</v>
      </c>
      <c r="B129" t="s">
        <v>258</v>
      </c>
      <c r="C129" t="s">
        <v>546</v>
      </c>
      <c r="D129" s="13">
        <f>_xlfn.XLOOKUP(A129,[1]UA!$I:$I,[1]UA!$G:$G)</f>
        <v>20257636</v>
      </c>
      <c r="E129" s="13">
        <v>4476</v>
      </c>
      <c r="F129" s="13">
        <v>12583</v>
      </c>
      <c r="G129" s="3" t="s">
        <v>532</v>
      </c>
    </row>
    <row r="130" spans="1:7" x14ac:dyDescent="0.35">
      <c r="A130" t="s">
        <v>259</v>
      </c>
      <c r="B130" t="s">
        <v>260</v>
      </c>
      <c r="C130" t="s">
        <v>547</v>
      </c>
      <c r="D130" s="13">
        <f>_xlfn.XLOOKUP(A130,[1]UA!$I:$I,[1]UA!$G:$G)</f>
        <v>74652704</v>
      </c>
      <c r="E130" s="13">
        <v>32177</v>
      </c>
      <c r="F130" s="13">
        <v>87454</v>
      </c>
      <c r="G130" s="3" t="s">
        <v>532</v>
      </c>
    </row>
    <row r="131" spans="1:7" x14ac:dyDescent="0.35">
      <c r="A131" t="s">
        <v>261</v>
      </c>
      <c r="B131" t="s">
        <v>262</v>
      </c>
      <c r="C131" t="s">
        <v>546</v>
      </c>
      <c r="D131" s="13">
        <f>_xlfn.XLOOKUP(A131,[1]UA!$I:$I,[1]UA!$G:$G)</f>
        <v>44055943</v>
      </c>
      <c r="E131" s="13">
        <v>13130</v>
      </c>
      <c r="F131" s="13">
        <v>29541</v>
      </c>
      <c r="G131" s="3" t="s">
        <v>532</v>
      </c>
    </row>
    <row r="132" spans="1:7" x14ac:dyDescent="0.35">
      <c r="A132" t="s">
        <v>263</v>
      </c>
      <c r="B132" t="s">
        <v>264</v>
      </c>
      <c r="C132" t="s">
        <v>546</v>
      </c>
      <c r="D132" s="13">
        <f>_xlfn.XLOOKUP(A132,[1]UA!$I:$I,[1]UA!$G:$G)</f>
        <v>12951731</v>
      </c>
      <c r="E132" s="13">
        <v>7785</v>
      </c>
      <c r="F132" s="13">
        <v>15200</v>
      </c>
      <c r="G132" s="3" t="s">
        <v>532</v>
      </c>
    </row>
    <row r="133" spans="1:7" x14ac:dyDescent="0.35">
      <c r="A133" t="s">
        <v>265</v>
      </c>
      <c r="B133" t="s">
        <v>266</v>
      </c>
      <c r="C133" t="s">
        <v>547</v>
      </c>
      <c r="D133" s="13">
        <f>_xlfn.XLOOKUP(A133,[1]UA!$I:$I,[1]UA!$G:$G)</f>
        <v>100557008</v>
      </c>
      <c r="E133" s="13">
        <v>23947</v>
      </c>
      <c r="F133" s="13">
        <v>51370</v>
      </c>
      <c r="G133" s="3" t="s">
        <v>532</v>
      </c>
    </row>
    <row r="134" spans="1:7" x14ac:dyDescent="0.35">
      <c r="A134" t="s">
        <v>267</v>
      </c>
      <c r="B134" t="s">
        <v>268</v>
      </c>
      <c r="C134" t="s">
        <v>546</v>
      </c>
      <c r="D134" s="13">
        <f>_xlfn.XLOOKUP(A134,[1]UA!$I:$I,[1]UA!$G:$G)</f>
        <v>21628305</v>
      </c>
      <c r="E134" s="13">
        <v>7532</v>
      </c>
      <c r="F134" s="13">
        <v>15420</v>
      </c>
      <c r="G134" s="3" t="s">
        <v>532</v>
      </c>
    </row>
    <row r="135" spans="1:7" x14ac:dyDescent="0.35">
      <c r="A135" t="s">
        <v>269</v>
      </c>
      <c r="B135" t="s">
        <v>270</v>
      </c>
      <c r="C135" t="s">
        <v>546</v>
      </c>
      <c r="D135" s="13">
        <f>_xlfn.XLOOKUP(A135,[1]UA!$I:$I,[1]UA!$G:$G)</f>
        <v>45455957</v>
      </c>
      <c r="E135" s="13">
        <v>10955</v>
      </c>
      <c r="F135" s="13">
        <v>24719</v>
      </c>
      <c r="G135" s="3" t="s">
        <v>532</v>
      </c>
    </row>
    <row r="136" spans="1:7" x14ac:dyDescent="0.35">
      <c r="A136" t="s">
        <v>271</v>
      </c>
      <c r="B136" t="s">
        <v>272</v>
      </c>
      <c r="C136" t="s">
        <v>547</v>
      </c>
      <c r="D136" s="13">
        <f>_xlfn.XLOOKUP(A136,[1]UA!$I:$I,[1]UA!$G:$G)</f>
        <v>68620390</v>
      </c>
      <c r="E136" s="13">
        <v>25270</v>
      </c>
      <c r="F136" s="13">
        <v>56142</v>
      </c>
      <c r="G136" s="3" t="s">
        <v>532</v>
      </c>
    </row>
    <row r="137" spans="1:7" x14ac:dyDescent="0.35">
      <c r="A137" t="s">
        <v>273</v>
      </c>
      <c r="B137" t="s">
        <v>274</v>
      </c>
      <c r="C137" t="s">
        <v>547</v>
      </c>
      <c r="D137" s="13">
        <f>_xlfn.XLOOKUP(A137,[1]UA!$I:$I,[1]UA!$G:$G)</f>
        <v>342406198</v>
      </c>
      <c r="E137" s="13">
        <v>95573</v>
      </c>
      <c r="F137" s="13">
        <v>232045</v>
      </c>
      <c r="G137" s="3" t="s">
        <v>532</v>
      </c>
    </row>
    <row r="138" spans="1:7" x14ac:dyDescent="0.35">
      <c r="A138" t="s">
        <v>275</v>
      </c>
      <c r="B138" t="s">
        <v>276</v>
      </c>
      <c r="C138" t="s">
        <v>547</v>
      </c>
      <c r="D138" s="13">
        <f>_xlfn.XLOOKUP(A138,[1]UA!$I:$I,[1]UA!$G:$G)</f>
        <v>624068230</v>
      </c>
      <c r="E138" s="13">
        <v>19488</v>
      </c>
      <c r="F138" s="13">
        <v>39477</v>
      </c>
      <c r="G138" s="3" t="s">
        <v>532</v>
      </c>
    </row>
  </sheetData>
  <sortState xmlns:xlrd2="http://schemas.microsoft.com/office/spreadsheetml/2017/richdata2" ref="A2:G138">
    <sortCondition ref="G2:G13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E627-AED5-43C4-9F59-5ECB3C3A4E39}">
  <dimension ref="A1:C284"/>
  <sheetViews>
    <sheetView workbookViewId="0"/>
  </sheetViews>
  <sheetFormatPr defaultRowHeight="14.5" x14ac:dyDescent="0.35"/>
  <cols>
    <col min="1" max="1" width="12.08984375" style="1" customWidth="1"/>
    <col min="2" max="2" width="20" customWidth="1"/>
    <col min="3" max="3" width="6.453125" style="3" customWidth="1"/>
  </cols>
  <sheetData>
    <row r="1" spans="1:3" s="8" customFormat="1" x14ac:dyDescent="0.35">
      <c r="A1" s="2" t="s">
        <v>1</v>
      </c>
      <c r="B1" s="8" t="s">
        <v>2</v>
      </c>
      <c r="C1" s="4" t="s">
        <v>277</v>
      </c>
    </row>
    <row r="2" spans="1:3" x14ac:dyDescent="0.35">
      <c r="A2" s="1">
        <v>4200107560</v>
      </c>
      <c r="B2" t="s">
        <v>278</v>
      </c>
      <c r="C2" s="3">
        <v>21</v>
      </c>
    </row>
    <row r="3" spans="1:3" x14ac:dyDescent="0.35">
      <c r="A3" s="1">
        <v>4200111472</v>
      </c>
      <c r="B3" t="s">
        <v>279</v>
      </c>
      <c r="C3" s="3">
        <v>21</v>
      </c>
    </row>
    <row r="4" spans="1:3" x14ac:dyDescent="0.35">
      <c r="A4" s="1">
        <v>4200117640</v>
      </c>
      <c r="B4" t="s">
        <v>280</v>
      </c>
      <c r="C4" s="3">
        <v>44</v>
      </c>
    </row>
    <row r="5" spans="1:3" x14ac:dyDescent="0.35">
      <c r="A5" s="1">
        <v>4200127704</v>
      </c>
      <c r="B5" t="s">
        <v>281</v>
      </c>
      <c r="C5" s="3">
        <v>44</v>
      </c>
    </row>
    <row r="6" spans="1:3" x14ac:dyDescent="0.35">
      <c r="A6" s="1">
        <v>4200128936</v>
      </c>
      <c r="B6" t="s">
        <v>282</v>
      </c>
      <c r="C6" s="3">
        <v>44</v>
      </c>
    </row>
    <row r="7" spans="1:3" x14ac:dyDescent="0.35">
      <c r="A7" s="1">
        <v>4200132200</v>
      </c>
      <c r="B7" t="s">
        <v>283</v>
      </c>
      <c r="C7" s="3">
        <v>44</v>
      </c>
    </row>
    <row r="8" spans="1:3" x14ac:dyDescent="0.35">
      <c r="A8" s="1">
        <v>4200141672</v>
      </c>
      <c r="B8" t="s">
        <v>284</v>
      </c>
      <c r="C8" s="3">
        <v>44</v>
      </c>
    </row>
    <row r="9" spans="1:3" x14ac:dyDescent="0.35">
      <c r="A9" s="1">
        <v>4200143056</v>
      </c>
      <c r="B9" t="s">
        <v>285</v>
      </c>
      <c r="C9" s="3">
        <v>44</v>
      </c>
    </row>
    <row r="10" spans="1:3" x14ac:dyDescent="0.35">
      <c r="A10" s="1">
        <v>4200143944</v>
      </c>
      <c r="B10" t="s">
        <v>286</v>
      </c>
      <c r="C10" s="3">
        <v>21</v>
      </c>
    </row>
    <row r="11" spans="1:3" x14ac:dyDescent="0.35">
      <c r="A11" s="1">
        <v>4200151640</v>
      </c>
      <c r="B11" t="s">
        <v>287</v>
      </c>
      <c r="C11" s="3">
        <v>44</v>
      </c>
    </row>
    <row r="12" spans="1:3" x14ac:dyDescent="0.35">
      <c r="A12" s="1">
        <v>4200151776</v>
      </c>
      <c r="B12" t="s">
        <v>288</v>
      </c>
      <c r="C12" s="3">
        <v>44</v>
      </c>
    </row>
    <row r="13" spans="1:3" x14ac:dyDescent="0.35">
      <c r="A13" s="1">
        <v>4200163616</v>
      </c>
      <c r="B13" t="s">
        <v>289</v>
      </c>
      <c r="C13" s="3">
        <v>44</v>
      </c>
    </row>
    <row r="14" spans="1:3" x14ac:dyDescent="0.35">
      <c r="A14" s="1">
        <v>4200174680</v>
      </c>
      <c r="B14" t="s">
        <v>290</v>
      </c>
      <c r="C14" s="3">
        <v>44</v>
      </c>
    </row>
    <row r="15" spans="1:3" x14ac:dyDescent="0.35">
      <c r="A15" s="1">
        <v>4200178264</v>
      </c>
      <c r="B15" t="s">
        <v>291</v>
      </c>
      <c r="C15" s="3">
        <v>44</v>
      </c>
    </row>
    <row r="16" spans="1:3" x14ac:dyDescent="0.35">
      <c r="A16" s="1">
        <v>4200729392</v>
      </c>
      <c r="B16" t="s">
        <v>292</v>
      </c>
      <c r="C16" s="3">
        <v>21</v>
      </c>
    </row>
    <row r="17" spans="1:3" x14ac:dyDescent="0.35">
      <c r="A17" s="1">
        <v>4200736944</v>
      </c>
      <c r="B17" t="s">
        <v>293</v>
      </c>
      <c r="C17" s="3">
        <v>21</v>
      </c>
    </row>
    <row r="18" spans="1:3" x14ac:dyDescent="0.35">
      <c r="A18" s="1">
        <v>4200749184</v>
      </c>
      <c r="B18" t="s">
        <v>294</v>
      </c>
      <c r="C18" s="3">
        <v>21</v>
      </c>
    </row>
    <row r="19" spans="1:3" x14ac:dyDescent="0.35">
      <c r="A19" s="1">
        <v>4200756432</v>
      </c>
      <c r="B19" t="s">
        <v>295</v>
      </c>
      <c r="C19" s="3">
        <v>21</v>
      </c>
    </row>
    <row r="20" spans="1:3" x14ac:dyDescent="0.35">
      <c r="A20" s="1">
        <v>4200770376</v>
      </c>
      <c r="B20" t="s">
        <v>296</v>
      </c>
      <c r="C20" s="3">
        <v>21</v>
      </c>
    </row>
    <row r="21" spans="1:3" x14ac:dyDescent="0.35">
      <c r="A21" s="1">
        <v>4200904944</v>
      </c>
      <c r="B21" t="s">
        <v>297</v>
      </c>
      <c r="C21" s="3">
        <v>21</v>
      </c>
    </row>
    <row r="22" spans="1:3" x14ac:dyDescent="0.35">
      <c r="A22" s="1">
        <v>4200904952</v>
      </c>
      <c r="B22" t="s">
        <v>297</v>
      </c>
      <c r="C22" s="3">
        <v>44</v>
      </c>
    </row>
    <row r="23" spans="1:3" x14ac:dyDescent="0.35">
      <c r="A23" s="1">
        <v>4200924304</v>
      </c>
      <c r="B23" t="s">
        <v>298</v>
      </c>
      <c r="C23" s="3">
        <v>21</v>
      </c>
    </row>
    <row r="24" spans="1:3" x14ac:dyDescent="0.35">
      <c r="A24" s="1">
        <v>4200935656</v>
      </c>
      <c r="B24" t="s">
        <v>299</v>
      </c>
      <c r="C24" s="3">
        <v>44</v>
      </c>
    </row>
    <row r="25" spans="1:3" x14ac:dyDescent="0.35">
      <c r="A25" s="1">
        <v>4200939658</v>
      </c>
      <c r="B25" t="s">
        <v>300</v>
      </c>
      <c r="C25" s="3">
        <v>44</v>
      </c>
    </row>
    <row r="26" spans="1:3" x14ac:dyDescent="0.35">
      <c r="A26" s="1">
        <v>4200944448</v>
      </c>
      <c r="B26" t="s">
        <v>301</v>
      </c>
      <c r="C26" s="3">
        <v>44</v>
      </c>
    </row>
    <row r="27" spans="1:3" x14ac:dyDescent="0.35">
      <c r="A27" s="1">
        <v>4200971544</v>
      </c>
      <c r="B27" t="s">
        <v>302</v>
      </c>
      <c r="C27" s="3">
        <v>44</v>
      </c>
    </row>
    <row r="28" spans="1:3" x14ac:dyDescent="0.35">
      <c r="A28" s="1">
        <v>4200983920</v>
      </c>
      <c r="B28" t="s">
        <v>303</v>
      </c>
      <c r="C28" s="3">
        <v>44</v>
      </c>
    </row>
    <row r="29" spans="1:3" x14ac:dyDescent="0.35">
      <c r="A29" s="1">
        <v>4201110696</v>
      </c>
      <c r="B29" t="s">
        <v>304</v>
      </c>
      <c r="C29" s="3">
        <v>44</v>
      </c>
    </row>
    <row r="30" spans="1:3" x14ac:dyDescent="0.35">
      <c r="A30" s="1">
        <v>4201153916</v>
      </c>
      <c r="B30" t="s">
        <v>305</v>
      </c>
      <c r="C30" s="3">
        <v>21</v>
      </c>
    </row>
    <row r="31" spans="1:3" x14ac:dyDescent="0.35">
      <c r="A31" s="1">
        <v>4201302680</v>
      </c>
      <c r="B31" t="s">
        <v>306</v>
      </c>
      <c r="C31" s="3">
        <v>44</v>
      </c>
    </row>
    <row r="32" spans="1:3" x14ac:dyDescent="0.35">
      <c r="A32" s="1">
        <v>4201306872</v>
      </c>
      <c r="B32" t="s">
        <v>307</v>
      </c>
      <c r="C32" s="3">
        <v>44</v>
      </c>
    </row>
    <row r="33" spans="1:3" x14ac:dyDescent="0.35">
      <c r="A33" s="1">
        <v>4201327720</v>
      </c>
      <c r="B33" t="s">
        <v>281</v>
      </c>
      <c r="C33" s="3">
        <v>44</v>
      </c>
    </row>
    <row r="34" spans="1:3" x14ac:dyDescent="0.35">
      <c r="A34" s="1">
        <v>4201331000</v>
      </c>
      <c r="B34" t="s">
        <v>308</v>
      </c>
      <c r="C34" s="3">
        <v>44</v>
      </c>
    </row>
    <row r="35" spans="1:3" x14ac:dyDescent="0.35">
      <c r="A35" s="1">
        <v>4201347872</v>
      </c>
      <c r="B35" t="s">
        <v>309</v>
      </c>
      <c r="C35" s="3">
        <v>21</v>
      </c>
    </row>
    <row r="36" spans="1:3" x14ac:dyDescent="0.35">
      <c r="A36" s="1">
        <v>4201355592</v>
      </c>
      <c r="B36" t="s">
        <v>310</v>
      </c>
      <c r="C36" s="3">
        <v>44</v>
      </c>
    </row>
    <row r="37" spans="1:3" x14ac:dyDescent="0.35">
      <c r="A37" s="1">
        <v>4201365256</v>
      </c>
      <c r="B37" t="s">
        <v>311</v>
      </c>
      <c r="C37" s="3">
        <v>21</v>
      </c>
    </row>
    <row r="38" spans="1:3" x14ac:dyDescent="0.35">
      <c r="A38" s="1">
        <v>4201371624</v>
      </c>
      <c r="B38" t="s">
        <v>312</v>
      </c>
      <c r="C38" s="3">
        <v>44</v>
      </c>
    </row>
    <row r="39" spans="1:3" x14ac:dyDescent="0.35">
      <c r="A39" s="1">
        <v>4201376160</v>
      </c>
      <c r="B39" t="s">
        <v>313</v>
      </c>
      <c r="C39" s="3">
        <v>44</v>
      </c>
    </row>
    <row r="40" spans="1:3" x14ac:dyDescent="0.35">
      <c r="A40" s="1">
        <v>4201378168</v>
      </c>
      <c r="B40" t="s">
        <v>314</v>
      </c>
      <c r="C40" s="3">
        <v>21</v>
      </c>
    </row>
    <row r="41" spans="1:3" x14ac:dyDescent="0.35">
      <c r="A41" s="1">
        <v>4201378176</v>
      </c>
      <c r="B41" t="s">
        <v>314</v>
      </c>
      <c r="C41" s="3">
        <v>44</v>
      </c>
    </row>
    <row r="42" spans="1:3" x14ac:dyDescent="0.35">
      <c r="A42" s="1">
        <v>4201550432</v>
      </c>
      <c r="B42" t="s">
        <v>315</v>
      </c>
      <c r="C42" s="3">
        <v>21</v>
      </c>
    </row>
    <row r="43" spans="1:3" x14ac:dyDescent="0.35">
      <c r="A43" s="1">
        <v>4201550440</v>
      </c>
      <c r="B43" t="s">
        <v>315</v>
      </c>
      <c r="C43" s="3">
        <v>44</v>
      </c>
    </row>
    <row r="44" spans="1:3" x14ac:dyDescent="0.35">
      <c r="A44" s="1">
        <v>4201555448</v>
      </c>
      <c r="B44" t="s">
        <v>316</v>
      </c>
      <c r="C44" s="3">
        <v>44</v>
      </c>
    </row>
    <row r="45" spans="1:3" x14ac:dyDescent="0.35">
      <c r="A45" s="1">
        <v>4201577168</v>
      </c>
      <c r="B45" t="s">
        <v>317</v>
      </c>
      <c r="C45" s="3">
        <v>21</v>
      </c>
    </row>
    <row r="46" spans="1:3" x14ac:dyDescent="0.35">
      <c r="A46" s="1">
        <v>4201577176</v>
      </c>
      <c r="B46" t="s">
        <v>317</v>
      </c>
      <c r="C46" s="3">
        <v>44</v>
      </c>
    </row>
    <row r="47" spans="1:3" x14ac:dyDescent="0.35">
      <c r="A47" s="1">
        <v>4201586912</v>
      </c>
      <c r="B47" t="s">
        <v>318</v>
      </c>
      <c r="C47" s="3">
        <v>44</v>
      </c>
    </row>
    <row r="48" spans="1:3" x14ac:dyDescent="0.35">
      <c r="A48" s="1">
        <v>4201708592</v>
      </c>
      <c r="B48" t="s">
        <v>319</v>
      </c>
      <c r="C48" s="3">
        <v>44</v>
      </c>
    </row>
    <row r="49" spans="1:3" x14ac:dyDescent="0.35">
      <c r="A49" s="1">
        <v>4201776784</v>
      </c>
      <c r="B49" t="s">
        <v>320</v>
      </c>
      <c r="C49" s="3">
        <v>44</v>
      </c>
    </row>
    <row r="50" spans="1:3" x14ac:dyDescent="0.35">
      <c r="A50" s="1">
        <v>4201971184</v>
      </c>
      <c r="B50" t="s">
        <v>321</v>
      </c>
      <c r="C50" s="3">
        <v>21</v>
      </c>
    </row>
    <row r="51" spans="1:3" x14ac:dyDescent="0.35">
      <c r="A51" s="1">
        <v>4201971192</v>
      </c>
      <c r="B51" t="s">
        <v>321</v>
      </c>
      <c r="C51" s="3">
        <v>44</v>
      </c>
    </row>
    <row r="52" spans="1:3" x14ac:dyDescent="0.35">
      <c r="A52" s="1">
        <v>4202100308</v>
      </c>
      <c r="B52" t="s">
        <v>322</v>
      </c>
      <c r="C52" s="3">
        <v>44</v>
      </c>
    </row>
    <row r="53" spans="1:3" x14ac:dyDescent="0.35">
      <c r="A53" s="1">
        <v>4202104272</v>
      </c>
      <c r="B53" t="s">
        <v>323</v>
      </c>
      <c r="C53" s="3">
        <v>44</v>
      </c>
    </row>
    <row r="54" spans="1:3" x14ac:dyDescent="0.35">
      <c r="A54" s="1">
        <v>4202106736</v>
      </c>
      <c r="B54" t="s">
        <v>324</v>
      </c>
      <c r="C54" s="3">
        <v>44</v>
      </c>
    </row>
    <row r="55" spans="1:3" x14ac:dyDescent="0.35">
      <c r="A55" s="1">
        <v>4202110880</v>
      </c>
      <c r="B55" t="s">
        <v>325</v>
      </c>
      <c r="C55" s="3">
        <v>44</v>
      </c>
    </row>
    <row r="56" spans="1:3" x14ac:dyDescent="0.35">
      <c r="A56" s="1">
        <v>4202111456</v>
      </c>
      <c r="B56" t="s">
        <v>326</v>
      </c>
      <c r="C56" s="3">
        <v>21</v>
      </c>
    </row>
    <row r="57" spans="1:3" x14ac:dyDescent="0.35">
      <c r="A57" s="1">
        <v>4202111616</v>
      </c>
      <c r="B57" t="s">
        <v>327</v>
      </c>
      <c r="C57" s="3">
        <v>21</v>
      </c>
    </row>
    <row r="58" spans="1:3" x14ac:dyDescent="0.35">
      <c r="A58" s="1">
        <v>4202113192</v>
      </c>
      <c r="B58" t="s">
        <v>328</v>
      </c>
      <c r="C58" s="3">
        <v>44</v>
      </c>
    </row>
    <row r="59" spans="1:3" x14ac:dyDescent="0.35">
      <c r="A59" s="1">
        <v>4202114056</v>
      </c>
      <c r="B59" t="s">
        <v>329</v>
      </c>
      <c r="C59" s="3">
        <v>44</v>
      </c>
    </row>
    <row r="60" spans="1:3" x14ac:dyDescent="0.35">
      <c r="A60" s="1">
        <v>4202117144</v>
      </c>
      <c r="B60" t="s">
        <v>330</v>
      </c>
      <c r="C60" s="3">
        <v>44</v>
      </c>
    </row>
    <row r="61" spans="1:3" x14ac:dyDescent="0.35">
      <c r="A61" s="1">
        <v>4202120952</v>
      </c>
      <c r="B61" t="s">
        <v>331</v>
      </c>
      <c r="C61" s="3">
        <v>44</v>
      </c>
    </row>
    <row r="62" spans="1:3" x14ac:dyDescent="0.35">
      <c r="A62" s="1">
        <v>4202122144</v>
      </c>
      <c r="B62" t="s">
        <v>332</v>
      </c>
      <c r="C62" s="3">
        <v>21</v>
      </c>
    </row>
    <row r="63" spans="1:3" x14ac:dyDescent="0.35">
      <c r="A63" s="1">
        <v>4202122808</v>
      </c>
      <c r="B63" t="s">
        <v>333</v>
      </c>
      <c r="C63" s="3">
        <v>44</v>
      </c>
    </row>
    <row r="64" spans="1:3" x14ac:dyDescent="0.35">
      <c r="A64" s="1">
        <v>4202133080</v>
      </c>
      <c r="B64" t="s">
        <v>334</v>
      </c>
      <c r="C64" s="3">
        <v>21</v>
      </c>
    </row>
    <row r="65" spans="1:3" x14ac:dyDescent="0.35">
      <c r="A65" s="1">
        <v>4202137352</v>
      </c>
      <c r="B65" t="s">
        <v>335</v>
      </c>
      <c r="C65" s="3">
        <v>44</v>
      </c>
    </row>
    <row r="66" spans="1:3" x14ac:dyDescent="0.35">
      <c r="A66" s="1">
        <v>4202143248</v>
      </c>
      <c r="B66" t="s">
        <v>336</v>
      </c>
      <c r="C66" s="3">
        <v>21</v>
      </c>
    </row>
    <row r="67" spans="1:3" x14ac:dyDescent="0.35">
      <c r="A67" s="1">
        <v>4202152616</v>
      </c>
      <c r="B67" t="s">
        <v>337</v>
      </c>
      <c r="C67" s="3">
        <v>21</v>
      </c>
    </row>
    <row r="68" spans="1:3" x14ac:dyDescent="0.35">
      <c r="A68" s="1">
        <v>4202155000</v>
      </c>
      <c r="B68" t="s">
        <v>338</v>
      </c>
      <c r="C68" s="3">
        <v>21</v>
      </c>
    </row>
    <row r="69" spans="1:3" x14ac:dyDescent="0.35">
      <c r="A69" s="1">
        <v>4202158432</v>
      </c>
      <c r="B69" t="s">
        <v>339</v>
      </c>
      <c r="C69" s="3">
        <v>21</v>
      </c>
    </row>
    <row r="70" spans="1:3" x14ac:dyDescent="0.35">
      <c r="A70" s="1">
        <v>4202162048</v>
      </c>
      <c r="B70" t="s">
        <v>340</v>
      </c>
      <c r="C70" s="3">
        <v>21</v>
      </c>
    </row>
    <row r="71" spans="1:3" x14ac:dyDescent="0.35">
      <c r="A71" s="1">
        <v>4202162056</v>
      </c>
      <c r="B71" t="s">
        <v>340</v>
      </c>
      <c r="C71" s="3">
        <v>44</v>
      </c>
    </row>
    <row r="72" spans="1:3" x14ac:dyDescent="0.35">
      <c r="A72" s="1">
        <v>4202175144</v>
      </c>
      <c r="B72" t="s">
        <v>341</v>
      </c>
      <c r="C72" s="3">
        <v>44</v>
      </c>
    </row>
    <row r="73" spans="1:3" x14ac:dyDescent="0.35">
      <c r="A73" s="1">
        <v>4202175520</v>
      </c>
      <c r="B73" t="s">
        <v>342</v>
      </c>
      <c r="C73" s="3">
        <v>44</v>
      </c>
    </row>
    <row r="74" spans="1:3" x14ac:dyDescent="0.35">
      <c r="A74" s="1">
        <v>4202181200</v>
      </c>
      <c r="B74" t="s">
        <v>343</v>
      </c>
      <c r="C74" s="3">
        <v>44</v>
      </c>
    </row>
    <row r="75" spans="1:3" x14ac:dyDescent="0.35">
      <c r="A75" s="1">
        <v>4202182688</v>
      </c>
      <c r="B75" t="s">
        <v>344</v>
      </c>
      <c r="C75" s="3">
        <v>44</v>
      </c>
    </row>
    <row r="76" spans="1:3" x14ac:dyDescent="0.35">
      <c r="A76" s="1">
        <v>4202185528</v>
      </c>
      <c r="B76" t="s">
        <v>345</v>
      </c>
      <c r="C76" s="3">
        <v>21</v>
      </c>
    </row>
    <row r="77" spans="1:3" x14ac:dyDescent="0.35">
      <c r="A77" s="1">
        <v>4202323600</v>
      </c>
      <c r="B77" t="s">
        <v>346</v>
      </c>
      <c r="C77" s="3">
        <v>21</v>
      </c>
    </row>
    <row r="78" spans="1:3" x14ac:dyDescent="0.35">
      <c r="A78" s="1">
        <v>4202370336</v>
      </c>
      <c r="B78" t="s">
        <v>347</v>
      </c>
      <c r="C78" s="3">
        <v>44</v>
      </c>
    </row>
    <row r="79" spans="1:3" x14ac:dyDescent="0.35">
      <c r="A79" s="1">
        <v>4202538200</v>
      </c>
      <c r="B79" t="s">
        <v>348</v>
      </c>
      <c r="C79" s="3">
        <v>21</v>
      </c>
    </row>
    <row r="80" spans="1:3" x14ac:dyDescent="0.35">
      <c r="A80" s="1">
        <v>4202546640</v>
      </c>
      <c r="B80" t="s">
        <v>349</v>
      </c>
      <c r="C80" s="3">
        <v>44</v>
      </c>
    </row>
    <row r="81" spans="1:3" x14ac:dyDescent="0.35">
      <c r="A81" s="1">
        <v>4202553088</v>
      </c>
      <c r="B81" t="s">
        <v>350</v>
      </c>
      <c r="C81" s="3">
        <v>21</v>
      </c>
    </row>
    <row r="82" spans="1:3" x14ac:dyDescent="0.35">
      <c r="A82" s="1">
        <v>4202923440</v>
      </c>
      <c r="B82" t="s">
        <v>351</v>
      </c>
      <c r="C82" s="3">
        <v>21</v>
      </c>
    </row>
    <row r="83" spans="1:3" x14ac:dyDescent="0.35">
      <c r="A83" s="1">
        <v>4202935536</v>
      </c>
      <c r="B83" t="s">
        <v>352</v>
      </c>
      <c r="C83" s="3">
        <v>44</v>
      </c>
    </row>
    <row r="84" spans="1:3" x14ac:dyDescent="0.35">
      <c r="A84" s="1">
        <v>4202983664</v>
      </c>
      <c r="B84" t="s">
        <v>353</v>
      </c>
      <c r="C84" s="3">
        <v>44</v>
      </c>
    </row>
    <row r="85" spans="1:3" x14ac:dyDescent="0.35">
      <c r="A85" s="1">
        <v>4203113800</v>
      </c>
      <c r="B85" t="s">
        <v>354</v>
      </c>
      <c r="C85" s="3">
        <v>21</v>
      </c>
    </row>
    <row r="86" spans="1:3" x14ac:dyDescent="0.35">
      <c r="A86" s="1">
        <v>4203113808</v>
      </c>
      <c r="B86" t="s">
        <v>354</v>
      </c>
      <c r="C86" s="3">
        <v>44</v>
      </c>
    </row>
    <row r="87" spans="1:3" x14ac:dyDescent="0.35">
      <c r="A87" s="1">
        <v>4203123040</v>
      </c>
      <c r="B87" t="s">
        <v>355</v>
      </c>
      <c r="C87" s="3">
        <v>44</v>
      </c>
    </row>
    <row r="88" spans="1:3" x14ac:dyDescent="0.35">
      <c r="A88" s="1">
        <v>4203134456</v>
      </c>
      <c r="B88" t="s">
        <v>356</v>
      </c>
      <c r="C88" s="3">
        <v>44</v>
      </c>
    </row>
    <row r="89" spans="1:3" x14ac:dyDescent="0.35">
      <c r="A89" s="1">
        <v>4203150464</v>
      </c>
      <c r="B89" t="s">
        <v>315</v>
      </c>
      <c r="C89" s="3">
        <v>44</v>
      </c>
    </row>
    <row r="90" spans="1:3" x14ac:dyDescent="0.35">
      <c r="A90" s="1">
        <v>4203157536</v>
      </c>
      <c r="B90" t="s">
        <v>357</v>
      </c>
      <c r="C90" s="3">
        <v>44</v>
      </c>
    </row>
    <row r="91" spans="1:3" x14ac:dyDescent="0.35">
      <c r="A91" s="1">
        <v>4203174728</v>
      </c>
      <c r="B91" t="s">
        <v>358</v>
      </c>
      <c r="C91" s="3">
        <v>21</v>
      </c>
    </row>
    <row r="92" spans="1:3" x14ac:dyDescent="0.35">
      <c r="A92" s="1">
        <v>4203308744</v>
      </c>
      <c r="B92" t="s">
        <v>359</v>
      </c>
      <c r="C92" s="3">
        <v>21</v>
      </c>
    </row>
    <row r="93" spans="1:3" x14ac:dyDescent="0.35">
      <c r="A93" s="1">
        <v>4203310288</v>
      </c>
      <c r="B93" t="s">
        <v>360</v>
      </c>
      <c r="C93" s="3">
        <v>44</v>
      </c>
    </row>
    <row r="94" spans="1:3" x14ac:dyDescent="0.35">
      <c r="A94" s="1">
        <v>4203317840</v>
      </c>
      <c r="B94" t="s">
        <v>361</v>
      </c>
      <c r="C94" s="3">
        <v>21</v>
      </c>
    </row>
    <row r="95" spans="1:3" x14ac:dyDescent="0.35">
      <c r="A95" s="1">
        <v>4203335928</v>
      </c>
      <c r="B95" t="s">
        <v>362</v>
      </c>
      <c r="C95" s="3">
        <v>21</v>
      </c>
    </row>
    <row r="96" spans="1:3" x14ac:dyDescent="0.35">
      <c r="A96" s="1">
        <v>4203360192</v>
      </c>
      <c r="B96" t="s">
        <v>363</v>
      </c>
      <c r="C96" s="3">
        <v>44</v>
      </c>
    </row>
    <row r="97" spans="1:3" x14ac:dyDescent="0.35">
      <c r="A97" s="1">
        <v>4203367792</v>
      </c>
      <c r="B97" t="s">
        <v>364</v>
      </c>
      <c r="C97" s="3">
        <v>44</v>
      </c>
    </row>
    <row r="98" spans="1:3" x14ac:dyDescent="0.35">
      <c r="A98" s="1">
        <v>4203386440</v>
      </c>
      <c r="B98" t="s">
        <v>365</v>
      </c>
      <c r="C98" s="3">
        <v>44</v>
      </c>
    </row>
    <row r="99" spans="1:3" x14ac:dyDescent="0.35">
      <c r="A99" s="1">
        <v>4203703264</v>
      </c>
      <c r="B99" t="s">
        <v>366</v>
      </c>
      <c r="C99" s="3">
        <v>21</v>
      </c>
    </row>
    <row r="100" spans="1:3" x14ac:dyDescent="0.35">
      <c r="A100" s="1">
        <v>4203715880</v>
      </c>
      <c r="B100" t="s">
        <v>367</v>
      </c>
      <c r="C100" s="3">
        <v>44</v>
      </c>
    </row>
    <row r="101" spans="1:3" x14ac:dyDescent="0.35">
      <c r="A101" s="1">
        <v>4203910904</v>
      </c>
      <c r="B101" t="s">
        <v>368</v>
      </c>
      <c r="C101" s="3">
        <v>44</v>
      </c>
    </row>
    <row r="102" spans="1:3" x14ac:dyDescent="0.35">
      <c r="A102" s="1">
        <v>4203910912</v>
      </c>
      <c r="B102" t="s">
        <v>369</v>
      </c>
      <c r="C102" s="3">
        <v>21</v>
      </c>
    </row>
    <row r="103" spans="1:3" x14ac:dyDescent="0.35">
      <c r="A103" s="1">
        <v>4203956464</v>
      </c>
      <c r="B103" t="s">
        <v>370</v>
      </c>
      <c r="C103" s="3">
        <v>44</v>
      </c>
    </row>
    <row r="104" spans="1:3" x14ac:dyDescent="0.35">
      <c r="A104" s="1">
        <v>4203976904</v>
      </c>
      <c r="B104" t="s">
        <v>371</v>
      </c>
      <c r="C104" s="3">
        <v>25</v>
      </c>
    </row>
    <row r="105" spans="1:3" x14ac:dyDescent="0.35">
      <c r="A105" s="1">
        <v>4204119144</v>
      </c>
      <c r="B105" t="s">
        <v>372</v>
      </c>
      <c r="C105" s="3">
        <v>44</v>
      </c>
    </row>
    <row r="106" spans="1:3" x14ac:dyDescent="0.35">
      <c r="A106" s="1">
        <v>4204151592</v>
      </c>
      <c r="B106" t="s">
        <v>373</v>
      </c>
      <c r="C106" s="3">
        <v>21</v>
      </c>
    </row>
    <row r="107" spans="1:3" x14ac:dyDescent="0.35">
      <c r="A107" s="1">
        <v>4204172336</v>
      </c>
      <c r="B107" t="s">
        <v>374</v>
      </c>
      <c r="C107" s="3">
        <v>44</v>
      </c>
    </row>
    <row r="108" spans="1:3" x14ac:dyDescent="0.35">
      <c r="A108" s="1">
        <v>4204332040</v>
      </c>
      <c r="B108" t="s">
        <v>375</v>
      </c>
      <c r="C108" s="3">
        <v>44</v>
      </c>
    </row>
    <row r="109" spans="1:3" x14ac:dyDescent="0.35">
      <c r="A109" s="1">
        <v>4204345592</v>
      </c>
      <c r="B109" t="s">
        <v>376</v>
      </c>
      <c r="C109" s="3">
        <v>21</v>
      </c>
    </row>
    <row r="110" spans="1:3" x14ac:dyDescent="0.35">
      <c r="A110" s="1">
        <v>4204349680</v>
      </c>
      <c r="B110" t="s">
        <v>377</v>
      </c>
      <c r="C110" s="3">
        <v>21</v>
      </c>
    </row>
    <row r="111" spans="1:3" x14ac:dyDescent="0.35">
      <c r="A111" s="1">
        <v>4204379216</v>
      </c>
      <c r="B111" t="s">
        <v>378</v>
      </c>
      <c r="C111" s="3">
        <v>44</v>
      </c>
    </row>
    <row r="112" spans="1:3" x14ac:dyDescent="0.35">
      <c r="A112" s="1">
        <v>4204381216</v>
      </c>
      <c r="B112" t="s">
        <v>343</v>
      </c>
      <c r="C112" s="3">
        <v>44</v>
      </c>
    </row>
    <row r="113" spans="1:3" x14ac:dyDescent="0.35">
      <c r="A113" s="1">
        <v>4204384976</v>
      </c>
      <c r="B113" t="s">
        <v>379</v>
      </c>
      <c r="C113" s="3">
        <v>44</v>
      </c>
    </row>
    <row r="114" spans="1:3" x14ac:dyDescent="0.35">
      <c r="A114" s="1">
        <v>4204385232</v>
      </c>
      <c r="B114" t="s">
        <v>380</v>
      </c>
      <c r="C114" s="3">
        <v>44</v>
      </c>
    </row>
    <row r="115" spans="1:3" x14ac:dyDescent="0.35">
      <c r="A115" s="1">
        <v>4204385320</v>
      </c>
      <c r="B115" t="s">
        <v>381</v>
      </c>
      <c r="C115" s="3">
        <v>21</v>
      </c>
    </row>
    <row r="116" spans="1:3" x14ac:dyDescent="0.35">
      <c r="A116" s="1">
        <v>4204735816</v>
      </c>
      <c r="B116" t="s">
        <v>382</v>
      </c>
      <c r="C116" s="3">
        <v>44</v>
      </c>
    </row>
    <row r="117" spans="1:3" x14ac:dyDescent="0.35">
      <c r="A117" s="1">
        <v>4204764784</v>
      </c>
      <c r="B117" t="s">
        <v>383</v>
      </c>
      <c r="C117" s="3">
        <v>21</v>
      </c>
    </row>
    <row r="118" spans="1:3" x14ac:dyDescent="0.35">
      <c r="A118" s="1">
        <v>4204764792</v>
      </c>
      <c r="B118" t="s">
        <v>383</v>
      </c>
      <c r="C118" s="3">
        <v>44</v>
      </c>
    </row>
    <row r="119" spans="1:3" x14ac:dyDescent="0.35">
      <c r="A119" s="1">
        <v>4204900628</v>
      </c>
      <c r="B119" t="s">
        <v>384</v>
      </c>
      <c r="C119" s="3">
        <v>21</v>
      </c>
    </row>
    <row r="120" spans="1:3" x14ac:dyDescent="0.35">
      <c r="A120" s="1">
        <v>4204915504</v>
      </c>
      <c r="B120" t="s">
        <v>385</v>
      </c>
      <c r="C120" s="3">
        <v>44</v>
      </c>
    </row>
    <row r="121" spans="1:3" x14ac:dyDescent="0.35">
      <c r="A121" s="1">
        <v>4204915736</v>
      </c>
      <c r="B121" t="s">
        <v>386</v>
      </c>
      <c r="C121" s="3">
        <v>44</v>
      </c>
    </row>
    <row r="122" spans="1:3" x14ac:dyDescent="0.35">
      <c r="A122" s="1">
        <v>4204916296</v>
      </c>
      <c r="B122" t="s">
        <v>387</v>
      </c>
      <c r="C122" s="3">
        <v>25</v>
      </c>
    </row>
    <row r="123" spans="1:3" x14ac:dyDescent="0.35">
      <c r="A123" s="1">
        <v>4204916960</v>
      </c>
      <c r="B123" t="s">
        <v>388</v>
      </c>
      <c r="C123" s="3">
        <v>21</v>
      </c>
    </row>
    <row r="124" spans="1:3" x14ac:dyDescent="0.35">
      <c r="A124" s="1">
        <v>4204922608</v>
      </c>
      <c r="B124" t="s">
        <v>389</v>
      </c>
      <c r="C124" s="3">
        <v>21</v>
      </c>
    </row>
    <row r="125" spans="1:3" x14ac:dyDescent="0.35">
      <c r="A125" s="1">
        <v>4204923088</v>
      </c>
      <c r="B125" t="s">
        <v>390</v>
      </c>
      <c r="C125" s="3">
        <v>44</v>
      </c>
    </row>
    <row r="126" spans="1:3" x14ac:dyDescent="0.35">
      <c r="A126" s="1">
        <v>4204954952</v>
      </c>
      <c r="B126" t="s">
        <v>391</v>
      </c>
      <c r="C126" s="3">
        <v>21</v>
      </c>
    </row>
    <row r="127" spans="1:3" x14ac:dyDescent="0.35">
      <c r="A127" s="1">
        <v>4204954960</v>
      </c>
      <c r="B127" t="s">
        <v>391</v>
      </c>
      <c r="C127" s="3">
        <v>44</v>
      </c>
    </row>
    <row r="128" spans="1:3" x14ac:dyDescent="0.35">
      <c r="A128" s="1">
        <v>4204978312</v>
      </c>
      <c r="B128" t="s">
        <v>291</v>
      </c>
      <c r="C128" s="3">
        <v>44</v>
      </c>
    </row>
    <row r="129" spans="1:3" x14ac:dyDescent="0.35">
      <c r="A129" s="1">
        <v>4204978448</v>
      </c>
      <c r="B129" t="s">
        <v>392</v>
      </c>
      <c r="C129" s="3">
        <v>21</v>
      </c>
    </row>
    <row r="130" spans="1:3" x14ac:dyDescent="0.35">
      <c r="A130" s="1">
        <v>4204981224</v>
      </c>
      <c r="B130" t="s">
        <v>343</v>
      </c>
      <c r="C130" s="3">
        <v>44</v>
      </c>
    </row>
    <row r="131" spans="1:3" x14ac:dyDescent="0.35">
      <c r="A131" s="1">
        <v>4204981760</v>
      </c>
      <c r="B131" t="s">
        <v>393</v>
      </c>
      <c r="C131" s="3">
        <v>44</v>
      </c>
    </row>
    <row r="132" spans="1:3" x14ac:dyDescent="0.35">
      <c r="A132" s="1">
        <v>4205128856</v>
      </c>
      <c r="B132" t="s">
        <v>394</v>
      </c>
      <c r="C132" s="3">
        <v>44</v>
      </c>
    </row>
    <row r="133" spans="1:3" x14ac:dyDescent="0.35">
      <c r="A133" s="1">
        <v>4205145560</v>
      </c>
      <c r="B133" t="s">
        <v>395</v>
      </c>
      <c r="C133" s="3">
        <v>44</v>
      </c>
    </row>
    <row r="134" spans="1:3" x14ac:dyDescent="0.35">
      <c r="A134" s="1">
        <v>4205148000</v>
      </c>
      <c r="B134" t="s">
        <v>396</v>
      </c>
      <c r="C134" s="3">
        <v>21</v>
      </c>
    </row>
    <row r="135" spans="1:3" x14ac:dyDescent="0.35">
      <c r="A135" s="1">
        <v>4205154392</v>
      </c>
      <c r="B135" t="s">
        <v>397</v>
      </c>
      <c r="C135" s="3">
        <v>44</v>
      </c>
    </row>
    <row r="136" spans="1:3" x14ac:dyDescent="0.35">
      <c r="A136" s="1">
        <v>4205911328</v>
      </c>
      <c r="B136" t="s">
        <v>398</v>
      </c>
      <c r="C136" s="3">
        <v>21</v>
      </c>
    </row>
    <row r="137" spans="1:3" x14ac:dyDescent="0.35">
      <c r="A137" s="1">
        <v>4205917648</v>
      </c>
      <c r="B137" t="s">
        <v>280</v>
      </c>
      <c r="C137" s="3">
        <v>44</v>
      </c>
    </row>
    <row r="138" spans="1:3" x14ac:dyDescent="0.35">
      <c r="A138" s="1">
        <v>4205927408</v>
      </c>
      <c r="B138" t="s">
        <v>399</v>
      </c>
      <c r="C138" s="3">
        <v>44</v>
      </c>
    </row>
    <row r="139" spans="1:3" x14ac:dyDescent="0.35">
      <c r="A139" s="1">
        <v>4205937888</v>
      </c>
      <c r="B139" t="s">
        <v>400</v>
      </c>
      <c r="C139" s="3">
        <v>44</v>
      </c>
    </row>
    <row r="140" spans="1:3" x14ac:dyDescent="0.35">
      <c r="A140" s="1">
        <v>4205950400</v>
      </c>
      <c r="B140" t="s">
        <v>401</v>
      </c>
      <c r="C140" s="3">
        <v>44</v>
      </c>
    </row>
    <row r="141" spans="1:3" x14ac:dyDescent="0.35">
      <c r="A141" s="1">
        <v>4205981832</v>
      </c>
      <c r="B141" t="s">
        <v>402</v>
      </c>
      <c r="C141" s="3">
        <v>21</v>
      </c>
    </row>
    <row r="142" spans="1:3" x14ac:dyDescent="0.35">
      <c r="A142" s="1">
        <v>4206106560</v>
      </c>
      <c r="B142" t="s">
        <v>403</v>
      </c>
      <c r="C142" s="3">
        <v>21</v>
      </c>
    </row>
    <row r="143" spans="1:3" x14ac:dyDescent="0.35">
      <c r="A143" s="1">
        <v>4206108128</v>
      </c>
      <c r="B143" t="s">
        <v>404</v>
      </c>
      <c r="C143" s="3">
        <v>44</v>
      </c>
    </row>
    <row r="144" spans="1:3" x14ac:dyDescent="0.35">
      <c r="A144" s="1">
        <v>4206151984</v>
      </c>
      <c r="B144" t="s">
        <v>405</v>
      </c>
      <c r="C144" s="3">
        <v>21</v>
      </c>
    </row>
    <row r="145" spans="1:3" x14ac:dyDescent="0.35">
      <c r="A145" s="1">
        <v>4206170400</v>
      </c>
      <c r="B145" t="s">
        <v>406</v>
      </c>
      <c r="C145" s="3">
        <v>44</v>
      </c>
    </row>
    <row r="146" spans="1:3" x14ac:dyDescent="0.35">
      <c r="A146" s="1">
        <v>4206181104</v>
      </c>
      <c r="B146" t="s">
        <v>407</v>
      </c>
      <c r="C146" s="3">
        <v>44</v>
      </c>
    </row>
    <row r="147" spans="1:3" x14ac:dyDescent="0.35">
      <c r="A147" s="1">
        <v>4206306904</v>
      </c>
      <c r="B147" t="s">
        <v>408</v>
      </c>
      <c r="C147" s="3">
        <v>21</v>
      </c>
    </row>
    <row r="148" spans="1:3" x14ac:dyDescent="0.35">
      <c r="A148" s="1">
        <v>4206310352</v>
      </c>
      <c r="B148" t="s">
        <v>409</v>
      </c>
      <c r="C148" s="3">
        <v>44</v>
      </c>
    </row>
    <row r="149" spans="1:3" x14ac:dyDescent="0.35">
      <c r="A149" s="1">
        <v>4206313120</v>
      </c>
      <c r="B149" t="s">
        <v>410</v>
      </c>
      <c r="C149" s="3">
        <v>21</v>
      </c>
    </row>
    <row r="150" spans="1:3" x14ac:dyDescent="0.35">
      <c r="A150" s="1">
        <v>4206505200</v>
      </c>
      <c r="B150" t="s">
        <v>411</v>
      </c>
      <c r="C150" s="3">
        <v>44</v>
      </c>
    </row>
    <row r="151" spans="1:3" x14ac:dyDescent="0.35">
      <c r="A151" s="1">
        <v>4206508960</v>
      </c>
      <c r="B151" t="s">
        <v>412</v>
      </c>
      <c r="C151" s="3">
        <v>21</v>
      </c>
    </row>
    <row r="152" spans="1:3" x14ac:dyDescent="0.35">
      <c r="A152" s="1">
        <v>4206509224</v>
      </c>
      <c r="B152" t="s">
        <v>413</v>
      </c>
      <c r="C152" s="3">
        <v>21</v>
      </c>
    </row>
    <row r="153" spans="1:3" x14ac:dyDescent="0.35">
      <c r="A153" s="1">
        <v>4206540304</v>
      </c>
      <c r="B153" t="s">
        <v>414</v>
      </c>
      <c r="C153" s="3">
        <v>44</v>
      </c>
    </row>
    <row r="154" spans="1:3" x14ac:dyDescent="0.35">
      <c r="A154" s="1">
        <v>4206559480</v>
      </c>
      <c r="B154" t="s">
        <v>415</v>
      </c>
      <c r="C154" s="3">
        <v>44</v>
      </c>
    </row>
    <row r="155" spans="1:3" x14ac:dyDescent="0.35">
      <c r="A155" s="1">
        <v>4206560368</v>
      </c>
      <c r="B155" t="s">
        <v>416</v>
      </c>
      <c r="C155" s="3">
        <v>44</v>
      </c>
    </row>
    <row r="156" spans="1:3" x14ac:dyDescent="0.35">
      <c r="A156" s="1">
        <v>4206562920</v>
      </c>
      <c r="B156" t="s">
        <v>417</v>
      </c>
      <c r="C156" s="3">
        <v>21</v>
      </c>
    </row>
    <row r="157" spans="1:3" x14ac:dyDescent="0.35">
      <c r="A157" s="1">
        <v>4206564376</v>
      </c>
      <c r="B157" t="s">
        <v>418</v>
      </c>
      <c r="C157" s="3">
        <v>21</v>
      </c>
    </row>
    <row r="158" spans="1:3" x14ac:dyDescent="0.35">
      <c r="A158" s="1">
        <v>4206566032</v>
      </c>
      <c r="B158" t="s">
        <v>419</v>
      </c>
      <c r="C158" s="3">
        <v>44</v>
      </c>
    </row>
    <row r="159" spans="1:3" x14ac:dyDescent="0.35">
      <c r="A159" s="1">
        <v>4206571632</v>
      </c>
      <c r="B159" t="s">
        <v>312</v>
      </c>
      <c r="C159" s="3">
        <v>44</v>
      </c>
    </row>
    <row r="160" spans="1:3" x14ac:dyDescent="0.35">
      <c r="A160" s="1">
        <v>4206581264</v>
      </c>
      <c r="B160" t="s">
        <v>343</v>
      </c>
      <c r="C160" s="3">
        <v>44</v>
      </c>
    </row>
    <row r="161" spans="1:3" x14ac:dyDescent="0.35">
      <c r="A161" s="1">
        <v>4206585840</v>
      </c>
      <c r="B161" t="s">
        <v>420</v>
      </c>
      <c r="C161" s="3">
        <v>44</v>
      </c>
    </row>
    <row r="162" spans="1:3" x14ac:dyDescent="0.35">
      <c r="A162" s="1">
        <v>4206587168</v>
      </c>
      <c r="B162" t="s">
        <v>421</v>
      </c>
      <c r="C162" s="3">
        <v>44</v>
      </c>
    </row>
    <row r="163" spans="1:3" x14ac:dyDescent="0.35">
      <c r="A163" s="1">
        <v>4206725648</v>
      </c>
      <c r="B163" t="s">
        <v>422</v>
      </c>
      <c r="C163" s="3">
        <v>44</v>
      </c>
    </row>
    <row r="164" spans="1:3" x14ac:dyDescent="0.35">
      <c r="A164" s="1">
        <v>4206749272</v>
      </c>
      <c r="B164" t="s">
        <v>423</v>
      </c>
      <c r="C164" s="3">
        <v>21</v>
      </c>
    </row>
    <row r="165" spans="1:3" x14ac:dyDescent="0.35">
      <c r="A165" s="1">
        <v>4206749304</v>
      </c>
      <c r="B165" t="s">
        <v>424</v>
      </c>
      <c r="C165" s="3">
        <v>21</v>
      </c>
    </row>
    <row r="166" spans="1:3" x14ac:dyDescent="0.35">
      <c r="A166" s="1">
        <v>4206749392</v>
      </c>
      <c r="B166" t="s">
        <v>425</v>
      </c>
      <c r="C166" s="3">
        <v>44</v>
      </c>
    </row>
    <row r="167" spans="1:3" x14ac:dyDescent="0.35">
      <c r="A167" s="1">
        <v>4206762304</v>
      </c>
      <c r="B167" t="s">
        <v>426</v>
      </c>
      <c r="C167" s="3">
        <v>21</v>
      </c>
    </row>
    <row r="168" spans="1:3" x14ac:dyDescent="0.35">
      <c r="A168" s="1">
        <v>4206780568</v>
      </c>
      <c r="B168" t="s">
        <v>427</v>
      </c>
      <c r="C168" s="3">
        <v>44</v>
      </c>
    </row>
    <row r="169" spans="1:3" x14ac:dyDescent="0.35">
      <c r="A169" s="1">
        <v>4206916664</v>
      </c>
      <c r="B169" t="s">
        <v>428</v>
      </c>
      <c r="C169" s="3">
        <v>44</v>
      </c>
    </row>
    <row r="170" spans="1:3" x14ac:dyDescent="0.35">
      <c r="A170" s="1">
        <v>4206923336</v>
      </c>
      <c r="B170" t="s">
        <v>429</v>
      </c>
      <c r="C170" s="3">
        <v>44</v>
      </c>
    </row>
    <row r="171" spans="1:3" x14ac:dyDescent="0.35">
      <c r="A171" s="1">
        <v>4206946480</v>
      </c>
      <c r="B171" t="s">
        <v>430</v>
      </c>
      <c r="C171" s="3">
        <v>44</v>
      </c>
    </row>
    <row r="172" spans="1:3" x14ac:dyDescent="0.35">
      <c r="A172" s="1">
        <v>4206951208</v>
      </c>
      <c r="B172" t="s">
        <v>431</v>
      </c>
      <c r="C172" s="3">
        <v>21</v>
      </c>
    </row>
    <row r="173" spans="1:3" x14ac:dyDescent="0.35">
      <c r="A173" s="1">
        <v>4206965224</v>
      </c>
      <c r="B173" t="s">
        <v>432</v>
      </c>
      <c r="C173" s="3">
        <v>44</v>
      </c>
    </row>
    <row r="174" spans="1:3" x14ac:dyDescent="0.35">
      <c r="A174" s="1">
        <v>4207104376</v>
      </c>
      <c r="B174" t="s">
        <v>433</v>
      </c>
      <c r="C174" s="3">
        <v>44</v>
      </c>
    </row>
    <row r="175" spans="1:3" x14ac:dyDescent="0.35">
      <c r="A175" s="1">
        <v>4207110704</v>
      </c>
      <c r="B175" t="s">
        <v>304</v>
      </c>
      <c r="C175" s="3">
        <v>44</v>
      </c>
    </row>
    <row r="176" spans="1:3" x14ac:dyDescent="0.35">
      <c r="A176" s="1">
        <v>4207121040</v>
      </c>
      <c r="B176" t="s">
        <v>434</v>
      </c>
      <c r="C176" s="3">
        <v>44</v>
      </c>
    </row>
    <row r="177" spans="1:3" x14ac:dyDescent="0.35">
      <c r="A177" s="1">
        <v>4207122336</v>
      </c>
      <c r="B177" t="s">
        <v>435</v>
      </c>
      <c r="C177" s="3">
        <v>44</v>
      </c>
    </row>
    <row r="178" spans="1:3" x14ac:dyDescent="0.35">
      <c r="A178" s="1">
        <v>4207157848</v>
      </c>
      <c r="B178" t="s">
        <v>436</v>
      </c>
      <c r="C178" s="3">
        <v>44</v>
      </c>
    </row>
    <row r="179" spans="1:3" x14ac:dyDescent="0.35">
      <c r="A179" s="1">
        <v>4207162832</v>
      </c>
      <c r="B179" t="s">
        <v>437</v>
      </c>
      <c r="C179" s="3">
        <v>44</v>
      </c>
    </row>
    <row r="180" spans="1:3" x14ac:dyDescent="0.35">
      <c r="A180" s="1">
        <v>4207163064</v>
      </c>
      <c r="B180" t="s">
        <v>438</v>
      </c>
      <c r="C180" s="3">
        <v>21</v>
      </c>
    </row>
    <row r="181" spans="1:3" x14ac:dyDescent="0.35">
      <c r="A181" s="1">
        <v>4207174720</v>
      </c>
      <c r="B181" t="s">
        <v>439</v>
      </c>
      <c r="C181" s="3">
        <v>44</v>
      </c>
    </row>
    <row r="182" spans="1:3" x14ac:dyDescent="0.35">
      <c r="A182" s="1">
        <v>4207354352</v>
      </c>
      <c r="B182" t="s">
        <v>440</v>
      </c>
      <c r="C182" s="3">
        <v>21</v>
      </c>
    </row>
    <row r="183" spans="1:3" x14ac:dyDescent="0.35">
      <c r="A183" s="1">
        <v>4207385504</v>
      </c>
      <c r="B183" t="s">
        <v>441</v>
      </c>
      <c r="C183" s="3">
        <v>44</v>
      </c>
    </row>
    <row r="184" spans="1:3" x14ac:dyDescent="0.35">
      <c r="A184" s="1">
        <v>4208108136</v>
      </c>
      <c r="B184" t="s">
        <v>404</v>
      </c>
      <c r="C184" s="3">
        <v>44</v>
      </c>
    </row>
    <row r="185" spans="1:3" x14ac:dyDescent="0.35">
      <c r="A185" s="1">
        <v>4208114336</v>
      </c>
      <c r="B185" t="s">
        <v>442</v>
      </c>
      <c r="C185" s="3">
        <v>44</v>
      </c>
    </row>
    <row r="186" spans="1:3" x14ac:dyDescent="0.35">
      <c r="A186" s="1">
        <v>4208136160</v>
      </c>
      <c r="B186" t="s">
        <v>443</v>
      </c>
      <c r="C186" s="3">
        <v>21</v>
      </c>
    </row>
    <row r="187" spans="1:3" x14ac:dyDescent="0.35">
      <c r="A187" s="1">
        <v>4208150632</v>
      </c>
      <c r="B187" t="s">
        <v>444</v>
      </c>
      <c r="C187" s="3">
        <v>21</v>
      </c>
    </row>
    <row r="188" spans="1:3" x14ac:dyDescent="0.35">
      <c r="A188" s="1">
        <v>4208152264</v>
      </c>
      <c r="B188" t="s">
        <v>445</v>
      </c>
      <c r="C188" s="3">
        <v>21</v>
      </c>
    </row>
    <row r="189" spans="1:3" x14ac:dyDescent="0.35">
      <c r="A189" s="1">
        <v>4208152280</v>
      </c>
      <c r="B189" t="s">
        <v>445</v>
      </c>
      <c r="C189" s="3">
        <v>44</v>
      </c>
    </row>
    <row r="190" spans="1:3" x14ac:dyDescent="0.35">
      <c r="A190" s="1">
        <v>4208152288</v>
      </c>
      <c r="B190" t="s">
        <v>446</v>
      </c>
      <c r="C190" s="3">
        <v>44</v>
      </c>
    </row>
    <row r="191" spans="1:3" x14ac:dyDescent="0.35">
      <c r="A191" s="1">
        <v>4208160136</v>
      </c>
      <c r="B191" t="s">
        <v>447</v>
      </c>
      <c r="C191" s="3">
        <v>21</v>
      </c>
    </row>
    <row r="192" spans="1:3" x14ac:dyDescent="0.35">
      <c r="A192" s="1">
        <v>4208185984</v>
      </c>
      <c r="B192" t="s">
        <v>448</v>
      </c>
      <c r="C192" s="3">
        <v>44</v>
      </c>
    </row>
    <row r="193" spans="1:3" x14ac:dyDescent="0.35">
      <c r="A193" s="1">
        <v>4208338688</v>
      </c>
      <c r="B193" t="s">
        <v>449</v>
      </c>
      <c r="C193" s="3">
        <v>21</v>
      </c>
    </row>
    <row r="194" spans="1:3" x14ac:dyDescent="0.35">
      <c r="A194" s="1">
        <v>4208384312</v>
      </c>
      <c r="B194" t="s">
        <v>450</v>
      </c>
      <c r="C194" s="3">
        <v>44</v>
      </c>
    </row>
    <row r="195" spans="1:3" x14ac:dyDescent="0.35">
      <c r="A195" s="1">
        <v>4208515992</v>
      </c>
      <c r="B195" t="s">
        <v>451</v>
      </c>
      <c r="C195" s="3">
        <v>44</v>
      </c>
    </row>
    <row r="196" spans="1:3" x14ac:dyDescent="0.35">
      <c r="A196" s="1">
        <v>4208521336</v>
      </c>
      <c r="B196" t="s">
        <v>452</v>
      </c>
      <c r="C196" s="3">
        <v>44</v>
      </c>
    </row>
    <row r="197" spans="1:3" x14ac:dyDescent="0.35">
      <c r="A197" s="1">
        <v>4208525912</v>
      </c>
      <c r="B197" t="s">
        <v>453</v>
      </c>
      <c r="C197" s="3">
        <v>44</v>
      </c>
    </row>
    <row r="198" spans="1:3" x14ac:dyDescent="0.35">
      <c r="A198" s="1">
        <v>4208548696</v>
      </c>
      <c r="B198" t="s">
        <v>454</v>
      </c>
      <c r="C198" s="3">
        <v>21</v>
      </c>
    </row>
    <row r="199" spans="1:3" x14ac:dyDescent="0.35">
      <c r="A199" s="1">
        <v>4208585512</v>
      </c>
      <c r="B199" t="s">
        <v>441</v>
      </c>
      <c r="C199" s="3">
        <v>44</v>
      </c>
    </row>
    <row r="200" spans="1:3" x14ac:dyDescent="0.35">
      <c r="A200" s="1">
        <v>4208740016</v>
      </c>
      <c r="B200" t="s">
        <v>455</v>
      </c>
      <c r="C200" s="3">
        <v>21</v>
      </c>
    </row>
    <row r="201" spans="1:3" x14ac:dyDescent="0.35">
      <c r="A201" s="1">
        <v>4208754160</v>
      </c>
      <c r="B201" t="s">
        <v>456</v>
      </c>
      <c r="C201" s="3">
        <v>21</v>
      </c>
    </row>
    <row r="202" spans="1:3" x14ac:dyDescent="0.35">
      <c r="A202" s="1">
        <v>4208781784</v>
      </c>
      <c r="B202" t="s">
        <v>393</v>
      </c>
      <c r="C202" s="3">
        <v>44</v>
      </c>
    </row>
    <row r="203" spans="1:3" x14ac:dyDescent="0.35">
      <c r="A203" s="1">
        <v>4208949080</v>
      </c>
      <c r="B203" t="s">
        <v>457</v>
      </c>
      <c r="C203" s="3">
        <v>44</v>
      </c>
    </row>
    <row r="204" spans="1:3" x14ac:dyDescent="0.35">
      <c r="A204" s="1">
        <v>4209545016</v>
      </c>
      <c r="B204" t="s">
        <v>458</v>
      </c>
      <c r="C204" s="3">
        <v>44</v>
      </c>
    </row>
    <row r="205" spans="1:3" x14ac:dyDescent="0.35">
      <c r="A205" s="1">
        <v>4209579184</v>
      </c>
      <c r="B205" t="s">
        <v>459</v>
      </c>
      <c r="C205" s="3">
        <v>44</v>
      </c>
    </row>
    <row r="206" spans="1:3" x14ac:dyDescent="0.35">
      <c r="A206" s="1">
        <v>4209953968</v>
      </c>
      <c r="B206" t="s">
        <v>460</v>
      </c>
      <c r="C206" s="3">
        <v>21</v>
      </c>
    </row>
    <row r="207" spans="1:3" x14ac:dyDescent="0.35">
      <c r="A207" s="1">
        <v>4209956728</v>
      </c>
      <c r="B207" t="s">
        <v>461</v>
      </c>
      <c r="C207" s="3">
        <v>44</v>
      </c>
    </row>
    <row r="208" spans="1:3" x14ac:dyDescent="0.35">
      <c r="A208" s="1">
        <v>4210319272</v>
      </c>
      <c r="B208" t="s">
        <v>462</v>
      </c>
      <c r="C208" s="3">
        <v>44</v>
      </c>
    </row>
    <row r="209" spans="1:3" x14ac:dyDescent="0.35">
      <c r="A209" s="1">
        <v>4210342512</v>
      </c>
      <c r="B209" t="s">
        <v>463</v>
      </c>
      <c r="C209" s="3">
        <v>44</v>
      </c>
    </row>
    <row r="210" spans="1:3" x14ac:dyDescent="0.35">
      <c r="A210" s="1">
        <v>4210348048</v>
      </c>
      <c r="B210" t="s">
        <v>464</v>
      </c>
      <c r="C210" s="3">
        <v>21</v>
      </c>
    </row>
    <row r="211" spans="1:3" x14ac:dyDescent="0.35">
      <c r="A211" s="1">
        <v>4210349400</v>
      </c>
      <c r="B211" t="s">
        <v>425</v>
      </c>
      <c r="C211" s="3">
        <v>21</v>
      </c>
    </row>
    <row r="212" spans="1:3" x14ac:dyDescent="0.35">
      <c r="A212" s="1">
        <v>4210349408</v>
      </c>
      <c r="B212" t="s">
        <v>425</v>
      </c>
      <c r="C212" s="3">
        <v>44</v>
      </c>
    </row>
    <row r="213" spans="1:3" x14ac:dyDescent="0.35">
      <c r="A213" s="1">
        <v>4210382928</v>
      </c>
      <c r="B213" t="s">
        <v>465</v>
      </c>
      <c r="C213" s="3">
        <v>44</v>
      </c>
    </row>
    <row r="214" spans="1:3" x14ac:dyDescent="0.35">
      <c r="A214" s="1">
        <v>4210703264</v>
      </c>
      <c r="B214" t="s">
        <v>366</v>
      </c>
      <c r="C214" s="3">
        <v>21</v>
      </c>
    </row>
    <row r="215" spans="1:3" x14ac:dyDescent="0.35">
      <c r="A215" s="1">
        <v>4210703488</v>
      </c>
      <c r="B215" t="s">
        <v>466</v>
      </c>
      <c r="C215" s="3">
        <v>21</v>
      </c>
    </row>
    <row r="216" spans="1:3" x14ac:dyDescent="0.35">
      <c r="A216" s="1">
        <v>4210704352</v>
      </c>
      <c r="B216" t="s">
        <v>467</v>
      </c>
      <c r="C216" s="3">
        <v>44</v>
      </c>
    </row>
    <row r="217" spans="1:3" x14ac:dyDescent="0.35">
      <c r="A217" s="1">
        <v>4210710488</v>
      </c>
      <c r="B217" t="s">
        <v>468</v>
      </c>
      <c r="C217" s="3">
        <v>44</v>
      </c>
    </row>
    <row r="218" spans="1:3" x14ac:dyDescent="0.35">
      <c r="A218" s="1">
        <v>4210718576</v>
      </c>
      <c r="B218" t="s">
        <v>469</v>
      </c>
      <c r="C218" s="3">
        <v>21</v>
      </c>
    </row>
    <row r="219" spans="1:3" x14ac:dyDescent="0.35">
      <c r="A219" s="1">
        <v>4210726944</v>
      </c>
      <c r="B219" t="s">
        <v>470</v>
      </c>
      <c r="C219" s="3">
        <v>44</v>
      </c>
    </row>
    <row r="220" spans="1:3" x14ac:dyDescent="0.35">
      <c r="A220" s="1">
        <v>4210729264</v>
      </c>
      <c r="B220" t="s">
        <v>471</v>
      </c>
      <c r="C220" s="3">
        <v>21</v>
      </c>
    </row>
    <row r="221" spans="1:3" x14ac:dyDescent="0.35">
      <c r="A221" s="1">
        <v>4210730128</v>
      </c>
      <c r="B221" t="s">
        <v>472</v>
      </c>
      <c r="C221" s="3">
        <v>21</v>
      </c>
    </row>
    <row r="222" spans="1:3" x14ac:dyDescent="0.35">
      <c r="A222" s="1">
        <v>4210741264</v>
      </c>
      <c r="B222" t="s">
        <v>473</v>
      </c>
      <c r="C222" s="3">
        <v>21</v>
      </c>
    </row>
    <row r="223" spans="1:3" x14ac:dyDescent="0.35">
      <c r="A223" s="1">
        <v>4210755192</v>
      </c>
      <c r="B223" t="s">
        <v>474</v>
      </c>
      <c r="C223" s="3">
        <v>44</v>
      </c>
    </row>
    <row r="224" spans="1:3" x14ac:dyDescent="0.35">
      <c r="A224" s="1">
        <v>4210757184</v>
      </c>
      <c r="B224" t="s">
        <v>475</v>
      </c>
      <c r="C224" s="3">
        <v>21</v>
      </c>
    </row>
    <row r="225" spans="1:3" x14ac:dyDescent="0.35">
      <c r="A225" s="1">
        <v>4210760456</v>
      </c>
      <c r="B225" t="s">
        <v>476</v>
      </c>
      <c r="C225" s="3">
        <v>21</v>
      </c>
    </row>
    <row r="226" spans="1:3" x14ac:dyDescent="0.35">
      <c r="A226" s="1">
        <v>4210760464</v>
      </c>
      <c r="B226" t="s">
        <v>476</v>
      </c>
      <c r="C226" s="3">
        <v>44</v>
      </c>
    </row>
    <row r="227" spans="1:3" x14ac:dyDescent="0.35">
      <c r="A227" s="1">
        <v>4210762200</v>
      </c>
      <c r="B227" t="s">
        <v>477</v>
      </c>
      <c r="C227" s="3">
        <v>44</v>
      </c>
    </row>
    <row r="228" spans="1:3" x14ac:dyDescent="0.35">
      <c r="A228" s="1">
        <v>4210772312</v>
      </c>
      <c r="B228" t="s">
        <v>478</v>
      </c>
      <c r="C228" s="3">
        <v>44</v>
      </c>
    </row>
    <row r="229" spans="1:3" x14ac:dyDescent="0.35">
      <c r="A229" s="1">
        <v>4210777184</v>
      </c>
      <c r="B229" t="s">
        <v>479</v>
      </c>
      <c r="C229" s="3">
        <v>21</v>
      </c>
    </row>
    <row r="230" spans="1:3" x14ac:dyDescent="0.35">
      <c r="A230" s="1">
        <v>4210777400</v>
      </c>
      <c r="B230" t="s">
        <v>480</v>
      </c>
      <c r="C230" s="3">
        <v>44</v>
      </c>
    </row>
    <row r="231" spans="1:3" x14ac:dyDescent="0.35">
      <c r="A231" s="1">
        <v>4210782632</v>
      </c>
      <c r="B231" t="s">
        <v>481</v>
      </c>
      <c r="C231" s="3">
        <v>44</v>
      </c>
    </row>
    <row r="232" spans="1:3" x14ac:dyDescent="0.35">
      <c r="A232" s="1">
        <v>4211148912</v>
      </c>
      <c r="B232" t="s">
        <v>482</v>
      </c>
      <c r="C232" s="3">
        <v>21</v>
      </c>
    </row>
    <row r="233" spans="1:3" x14ac:dyDescent="0.35">
      <c r="A233" s="1">
        <v>4211175232</v>
      </c>
      <c r="B233" t="s">
        <v>483</v>
      </c>
      <c r="C233" s="3">
        <v>44</v>
      </c>
    </row>
    <row r="234" spans="1:3" x14ac:dyDescent="0.35">
      <c r="A234" s="1">
        <v>4211513504</v>
      </c>
      <c r="B234" t="s">
        <v>484</v>
      </c>
      <c r="C234" s="3">
        <v>44</v>
      </c>
    </row>
    <row r="235" spans="1:3" x14ac:dyDescent="0.35">
      <c r="A235" s="1">
        <v>4211530728</v>
      </c>
      <c r="B235" t="s">
        <v>485</v>
      </c>
      <c r="C235" s="3">
        <v>21</v>
      </c>
    </row>
    <row r="236" spans="1:3" x14ac:dyDescent="0.35">
      <c r="A236" s="1">
        <v>4211530736</v>
      </c>
      <c r="B236" t="s">
        <v>485</v>
      </c>
      <c r="C236" s="3">
        <v>44</v>
      </c>
    </row>
    <row r="237" spans="1:3" x14ac:dyDescent="0.35">
      <c r="A237" s="1">
        <v>4211532080</v>
      </c>
      <c r="B237" t="s">
        <v>486</v>
      </c>
      <c r="C237" s="3">
        <v>21</v>
      </c>
    </row>
    <row r="238" spans="1:3" x14ac:dyDescent="0.35">
      <c r="A238" s="1">
        <v>4211541336</v>
      </c>
      <c r="B238" t="s">
        <v>487</v>
      </c>
      <c r="C238" s="3">
        <v>21</v>
      </c>
    </row>
    <row r="239" spans="1:3" x14ac:dyDescent="0.35">
      <c r="A239" s="1">
        <v>4211543120</v>
      </c>
      <c r="B239" t="s">
        <v>285</v>
      </c>
      <c r="C239" s="3">
        <v>44</v>
      </c>
    </row>
    <row r="240" spans="1:3" x14ac:dyDescent="0.35">
      <c r="A240" s="1">
        <v>4211556008</v>
      </c>
      <c r="B240" t="s">
        <v>488</v>
      </c>
      <c r="C240" s="3">
        <v>21</v>
      </c>
    </row>
    <row r="241" spans="1:3" x14ac:dyDescent="0.35">
      <c r="A241" s="1">
        <v>4211556016</v>
      </c>
      <c r="B241" t="s">
        <v>488</v>
      </c>
      <c r="C241" s="3">
        <v>44</v>
      </c>
    </row>
    <row r="242" spans="1:3" x14ac:dyDescent="0.35">
      <c r="A242" s="1">
        <v>4211575568</v>
      </c>
      <c r="B242" t="s">
        <v>489</v>
      </c>
      <c r="C242" s="3">
        <v>21</v>
      </c>
    </row>
    <row r="243" spans="1:3" x14ac:dyDescent="0.35">
      <c r="A243" s="1">
        <v>4211716680</v>
      </c>
      <c r="B243" t="s">
        <v>428</v>
      </c>
      <c r="C243" s="3">
        <v>44</v>
      </c>
    </row>
    <row r="244" spans="1:3" x14ac:dyDescent="0.35">
      <c r="A244" s="1">
        <v>4211747080</v>
      </c>
      <c r="B244" t="s">
        <v>490</v>
      </c>
      <c r="C244" s="3">
        <v>21</v>
      </c>
    </row>
    <row r="245" spans="1:3" x14ac:dyDescent="0.35">
      <c r="A245" s="1">
        <v>4211762960</v>
      </c>
      <c r="B245" t="s">
        <v>491</v>
      </c>
      <c r="C245" s="3">
        <v>44</v>
      </c>
    </row>
    <row r="246" spans="1:3" x14ac:dyDescent="0.35">
      <c r="A246" s="1">
        <v>4211764624</v>
      </c>
      <c r="B246" t="s">
        <v>492</v>
      </c>
      <c r="C246" s="3">
        <v>44</v>
      </c>
    </row>
    <row r="247" spans="1:3" x14ac:dyDescent="0.35">
      <c r="A247" s="1">
        <v>4211910016</v>
      </c>
      <c r="B247" t="s">
        <v>493</v>
      </c>
      <c r="C247" s="3">
        <v>44</v>
      </c>
    </row>
    <row r="248" spans="1:3" x14ac:dyDescent="0.35">
      <c r="A248" s="1">
        <v>4211931480</v>
      </c>
      <c r="B248" t="s">
        <v>494</v>
      </c>
      <c r="C248" s="3">
        <v>44</v>
      </c>
    </row>
    <row r="249" spans="1:3" x14ac:dyDescent="0.35">
      <c r="A249" s="1">
        <v>4211943368</v>
      </c>
      <c r="B249" t="s">
        <v>495</v>
      </c>
      <c r="C249" s="3">
        <v>44</v>
      </c>
    </row>
    <row r="250" spans="1:3" x14ac:dyDescent="0.35">
      <c r="A250" s="1">
        <v>4211949288</v>
      </c>
      <c r="B250" t="s">
        <v>496</v>
      </c>
      <c r="C250" s="3">
        <v>21</v>
      </c>
    </row>
    <row r="251" spans="1:3" x14ac:dyDescent="0.35">
      <c r="A251" s="1">
        <v>4211982640</v>
      </c>
      <c r="B251" t="s">
        <v>497</v>
      </c>
      <c r="C251" s="3">
        <v>44</v>
      </c>
    </row>
    <row r="252" spans="1:3" x14ac:dyDescent="0.35">
      <c r="A252" s="1">
        <v>4212113136</v>
      </c>
      <c r="B252" t="s">
        <v>498</v>
      </c>
      <c r="C252" s="3">
        <v>44</v>
      </c>
    </row>
    <row r="253" spans="1:3" x14ac:dyDescent="0.35">
      <c r="A253" s="1">
        <v>4212156480</v>
      </c>
      <c r="B253" t="s">
        <v>370</v>
      </c>
      <c r="C253" s="3">
        <v>44</v>
      </c>
    </row>
    <row r="254" spans="1:3" x14ac:dyDescent="0.35">
      <c r="A254" s="1">
        <v>4212309024</v>
      </c>
      <c r="B254" t="s">
        <v>499</v>
      </c>
      <c r="C254" s="3">
        <v>44</v>
      </c>
    </row>
    <row r="255" spans="1:3" x14ac:dyDescent="0.35">
      <c r="A255" s="1">
        <v>4212315408</v>
      </c>
      <c r="B255" t="s">
        <v>500</v>
      </c>
      <c r="C255" s="3">
        <v>44</v>
      </c>
    </row>
    <row r="256" spans="1:3" x14ac:dyDescent="0.35">
      <c r="A256" s="1">
        <v>4212315672</v>
      </c>
      <c r="B256" t="s">
        <v>501</v>
      </c>
      <c r="C256" s="3">
        <v>44</v>
      </c>
    </row>
    <row r="257" spans="1:3" x14ac:dyDescent="0.35">
      <c r="A257" s="1">
        <v>4212361040</v>
      </c>
      <c r="B257" t="s">
        <v>502</v>
      </c>
      <c r="C257" s="3">
        <v>44</v>
      </c>
    </row>
    <row r="258" spans="1:3" x14ac:dyDescent="0.35">
      <c r="A258" s="1">
        <v>4212361208</v>
      </c>
      <c r="B258" t="s">
        <v>503</v>
      </c>
      <c r="C258" s="3">
        <v>44</v>
      </c>
    </row>
    <row r="259" spans="1:3" x14ac:dyDescent="0.35">
      <c r="A259" s="1">
        <v>4212387224</v>
      </c>
      <c r="B259" t="s">
        <v>504</v>
      </c>
      <c r="C259" s="3">
        <v>21</v>
      </c>
    </row>
    <row r="260" spans="1:3" x14ac:dyDescent="0.35">
      <c r="A260" s="1">
        <v>4212510224</v>
      </c>
      <c r="B260" t="s">
        <v>505</v>
      </c>
      <c r="C260" s="3">
        <v>21</v>
      </c>
    </row>
    <row r="261" spans="1:3" x14ac:dyDescent="0.35">
      <c r="A261" s="1">
        <v>4212512224</v>
      </c>
      <c r="B261" t="s">
        <v>506</v>
      </c>
      <c r="C261" s="3">
        <v>21</v>
      </c>
    </row>
    <row r="262" spans="1:3" x14ac:dyDescent="0.35">
      <c r="A262" s="1">
        <v>4212518496</v>
      </c>
      <c r="B262" t="s">
        <v>507</v>
      </c>
      <c r="C262" s="3">
        <v>21</v>
      </c>
    </row>
    <row r="263" spans="1:3" x14ac:dyDescent="0.35">
      <c r="A263" s="1">
        <v>4212520808</v>
      </c>
      <c r="B263" t="s">
        <v>508</v>
      </c>
      <c r="C263" s="3">
        <v>44</v>
      </c>
    </row>
    <row r="264" spans="1:3" x14ac:dyDescent="0.35">
      <c r="A264" s="1">
        <v>4212532440</v>
      </c>
      <c r="B264" t="s">
        <v>509</v>
      </c>
      <c r="C264" s="3">
        <v>44</v>
      </c>
    </row>
    <row r="265" spans="1:3" x14ac:dyDescent="0.35">
      <c r="A265" s="1">
        <v>4212571288</v>
      </c>
      <c r="B265" t="s">
        <v>510</v>
      </c>
      <c r="C265" s="3">
        <v>44</v>
      </c>
    </row>
    <row r="266" spans="1:3" x14ac:dyDescent="0.35">
      <c r="A266" s="1">
        <v>4212705784</v>
      </c>
      <c r="B266" t="s">
        <v>511</v>
      </c>
      <c r="C266" s="3">
        <v>44</v>
      </c>
    </row>
    <row r="267" spans="1:3" x14ac:dyDescent="0.35">
      <c r="A267" s="1">
        <v>4212705976</v>
      </c>
      <c r="B267" t="s">
        <v>512</v>
      </c>
      <c r="C267" s="3">
        <v>21</v>
      </c>
    </row>
    <row r="268" spans="1:3" x14ac:dyDescent="0.35">
      <c r="A268" s="1">
        <v>4212713096</v>
      </c>
      <c r="B268" t="s">
        <v>513</v>
      </c>
      <c r="C268" s="3">
        <v>44</v>
      </c>
    </row>
    <row r="269" spans="1:3" x14ac:dyDescent="0.35">
      <c r="A269" s="1">
        <v>4212720576</v>
      </c>
      <c r="B269" t="s">
        <v>514</v>
      </c>
      <c r="C269" s="3">
        <v>44</v>
      </c>
    </row>
    <row r="270" spans="1:3" x14ac:dyDescent="0.35">
      <c r="A270" s="1">
        <v>4212735520</v>
      </c>
      <c r="B270" t="s">
        <v>515</v>
      </c>
      <c r="C270" s="3">
        <v>21</v>
      </c>
    </row>
    <row r="271" spans="1:3" x14ac:dyDescent="0.35">
      <c r="A271" s="1">
        <v>4212757736</v>
      </c>
      <c r="B271" t="s">
        <v>516</v>
      </c>
      <c r="C271" s="3">
        <v>44</v>
      </c>
    </row>
    <row r="272" spans="1:3" x14ac:dyDescent="0.35">
      <c r="A272" s="1">
        <v>4212762744</v>
      </c>
      <c r="B272" t="s">
        <v>517</v>
      </c>
      <c r="C272" s="3">
        <v>21</v>
      </c>
    </row>
    <row r="273" spans="1:3" x14ac:dyDescent="0.35">
      <c r="A273" s="1">
        <v>4212776424</v>
      </c>
      <c r="B273" t="s">
        <v>518</v>
      </c>
      <c r="C273" s="3">
        <v>44</v>
      </c>
    </row>
    <row r="274" spans="1:3" x14ac:dyDescent="0.35">
      <c r="A274" s="1">
        <v>4212918968</v>
      </c>
      <c r="B274" t="s">
        <v>519</v>
      </c>
      <c r="C274" s="3">
        <v>44</v>
      </c>
    </row>
    <row r="275" spans="1:3" x14ac:dyDescent="0.35">
      <c r="A275" s="1">
        <v>4212941834</v>
      </c>
      <c r="B275" t="s">
        <v>520</v>
      </c>
      <c r="C275" s="3">
        <v>21</v>
      </c>
    </row>
    <row r="276" spans="1:3" x14ac:dyDescent="0.35">
      <c r="A276" s="1">
        <v>4212943232</v>
      </c>
      <c r="B276" t="s">
        <v>521</v>
      </c>
      <c r="C276" s="3">
        <v>21</v>
      </c>
    </row>
    <row r="277" spans="1:3" x14ac:dyDescent="0.35">
      <c r="A277" s="1">
        <v>4212943240</v>
      </c>
      <c r="B277" t="s">
        <v>521</v>
      </c>
      <c r="C277" s="3">
        <v>44</v>
      </c>
    </row>
    <row r="278" spans="1:3" x14ac:dyDescent="0.35">
      <c r="A278" s="1">
        <v>4213142616</v>
      </c>
      <c r="B278" t="s">
        <v>522</v>
      </c>
      <c r="C278" s="3">
        <v>44</v>
      </c>
    </row>
    <row r="279" spans="1:3" x14ac:dyDescent="0.35">
      <c r="A279" s="1">
        <v>4213177784</v>
      </c>
      <c r="B279" t="s">
        <v>523</v>
      </c>
      <c r="C279" s="3">
        <v>21</v>
      </c>
    </row>
    <row r="280" spans="1:3" x14ac:dyDescent="0.35">
      <c r="A280" s="1">
        <v>4213177792</v>
      </c>
      <c r="B280" t="s">
        <v>523</v>
      </c>
      <c r="C280" s="3">
        <v>44</v>
      </c>
    </row>
    <row r="281" spans="1:3" x14ac:dyDescent="0.35">
      <c r="A281" s="1">
        <v>4213321728</v>
      </c>
      <c r="B281" t="s">
        <v>524</v>
      </c>
      <c r="C281" s="3">
        <v>21</v>
      </c>
    </row>
    <row r="282" spans="1:3" x14ac:dyDescent="0.35">
      <c r="A282" s="1">
        <v>4213335704</v>
      </c>
      <c r="B282" t="s">
        <v>299</v>
      </c>
      <c r="C282" s="3">
        <v>44</v>
      </c>
    </row>
    <row r="283" spans="1:3" x14ac:dyDescent="0.35">
      <c r="A283" s="1">
        <v>4213345152</v>
      </c>
      <c r="B283" t="s">
        <v>525</v>
      </c>
      <c r="C283" s="3">
        <v>44</v>
      </c>
    </row>
    <row r="284" spans="1:3" x14ac:dyDescent="0.35">
      <c r="A284" s="1">
        <v>4213374104</v>
      </c>
      <c r="B284" t="s">
        <v>526</v>
      </c>
      <c r="C284" s="3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77AA-E921-4282-A33F-728D341F9E31}">
  <dimension ref="A1:I19"/>
  <sheetViews>
    <sheetView workbookViewId="0">
      <selection activeCell="D15" sqref="D15"/>
    </sheetView>
  </sheetViews>
  <sheetFormatPr defaultRowHeight="14.5" x14ac:dyDescent="0.35"/>
  <cols>
    <col min="1" max="1" width="15.81640625" style="1" bestFit="1" customWidth="1"/>
    <col min="2" max="2" width="15" style="3" customWidth="1"/>
    <col min="3" max="4" width="12.81640625" customWidth="1"/>
    <col min="5" max="9" width="12.81640625" style="3" customWidth="1"/>
  </cols>
  <sheetData>
    <row r="1" spans="1:9" s="8" customFormat="1" x14ac:dyDescent="0.35">
      <c r="A1" s="2"/>
      <c r="B1" s="20" t="s">
        <v>531</v>
      </c>
      <c r="C1" s="21" t="s">
        <v>532</v>
      </c>
      <c r="E1" s="4"/>
      <c r="F1" s="4"/>
      <c r="G1" s="4"/>
      <c r="H1" s="4"/>
      <c r="I1" s="4"/>
    </row>
    <row r="2" spans="1:9" x14ac:dyDescent="0.35">
      <c r="A2" s="6" t="s">
        <v>527</v>
      </c>
      <c r="B2" s="14">
        <f>COUNTIFS(UA!G:G,SUMMARY!B1)</f>
        <v>77</v>
      </c>
      <c r="C2" s="17">
        <f>COUNTIFS(UA!G:G,SUMMARY!C1)</f>
        <v>60</v>
      </c>
    </row>
    <row r="3" spans="1:9" x14ac:dyDescent="0.35">
      <c r="A3" s="6" t="s">
        <v>555</v>
      </c>
      <c r="B3" s="15">
        <f>SUMIFS(UA!F:F,UA!G:G,SUMMARY!B1)</f>
        <v>340301</v>
      </c>
      <c r="C3" s="18">
        <f>SUMIFS(UA!F:F,UA!G:G,SUMMARY!C1)</f>
        <v>9650986</v>
      </c>
    </row>
    <row r="4" spans="1:9" x14ac:dyDescent="0.35">
      <c r="A4" s="6" t="s">
        <v>556</v>
      </c>
      <c r="B4" s="15">
        <f>SUMIFS(UA!E:E,UA!G:G,SUMMARY!B1)</f>
        <v>146800</v>
      </c>
      <c r="C4" s="18">
        <f>SUMIFS(UA!E:E,UA!G:G,SUMMARY!C1)</f>
        <v>4170155</v>
      </c>
    </row>
    <row r="5" spans="1:9" x14ac:dyDescent="0.35">
      <c r="A5" s="6" t="s">
        <v>557</v>
      </c>
      <c r="B5" s="15">
        <f>SUMIFS(UA!D:D,UA!G:G,SUMMARY!B1)/2589988</f>
        <v>423.95588821260947</v>
      </c>
      <c r="C5" s="18">
        <f>SUMIFS(UA!D:D,UA!G:G,SUMMARY!C1)/2589988</f>
        <v>5563.9513534425641</v>
      </c>
    </row>
    <row r="6" spans="1:9" x14ac:dyDescent="0.35">
      <c r="A6" s="6" t="s">
        <v>551</v>
      </c>
      <c r="B6" s="16">
        <f>B3/B5</f>
        <v>802.68020674203399</v>
      </c>
      <c r="C6" s="19">
        <f>C3/C5</f>
        <v>1734.5561430958016</v>
      </c>
    </row>
    <row r="7" spans="1:9" x14ac:dyDescent="0.35">
      <c r="A7" s="6" t="s">
        <v>552</v>
      </c>
      <c r="B7" s="16">
        <f>B4/B5</f>
        <v>346.26243928090304</v>
      </c>
      <c r="C7" s="19">
        <f>C4/C5</f>
        <v>749.49523011552117</v>
      </c>
    </row>
    <row r="8" spans="1:9" x14ac:dyDescent="0.35">
      <c r="A8" s="6" t="s">
        <v>553</v>
      </c>
      <c r="B8" s="16">
        <f>AVERAGEIFS(UA!F:F,UA!G:G,SUMMARY!B1)</f>
        <v>4419.4935064935062</v>
      </c>
      <c r="C8" s="19">
        <f>AVERAGEIFS(UA!F:F,UA!G:G,SUMMARY!C1)</f>
        <v>160849.76666666666</v>
      </c>
    </row>
    <row r="9" spans="1:9" x14ac:dyDescent="0.35">
      <c r="A9" s="6" t="s">
        <v>554</v>
      </c>
      <c r="B9" s="16">
        <f>AVERAGEIFS(UA!E:E,UA!G:G,SUMMARY!B1)</f>
        <v>1906.4935064935064</v>
      </c>
      <c r="C9" s="19">
        <f>AVERAGEIFS(UA!E:E,UA!G:G,SUMMARY!C1)</f>
        <v>69502.583333333328</v>
      </c>
    </row>
    <row r="12" spans="1:9" x14ac:dyDescent="0.35">
      <c r="A12" s="2" t="s">
        <v>0</v>
      </c>
      <c r="B12" s="4" t="s">
        <v>527</v>
      </c>
      <c r="C12" s="5" t="s">
        <v>558</v>
      </c>
      <c r="D12" s="5"/>
    </row>
    <row r="13" spans="1:9" x14ac:dyDescent="0.35">
      <c r="A13" s="6" t="s">
        <v>546</v>
      </c>
      <c r="B13" s="7">
        <f>COUNTIFS(UA!C:C,SUMMARY!A13,UA!G:G,B1)</f>
        <v>74</v>
      </c>
      <c r="C13" s="5"/>
      <c r="D13" s="5"/>
    </row>
    <row r="14" spans="1:9" x14ac:dyDescent="0.35">
      <c r="A14" s="6" t="s">
        <v>547</v>
      </c>
      <c r="B14" s="7">
        <f>COUNTIFS(UA!C:C,SUMMARY!A14,UA!G:G,B1)</f>
        <v>3</v>
      </c>
      <c r="C14" s="5"/>
      <c r="D14" s="5"/>
    </row>
    <row r="15" spans="1:9" x14ac:dyDescent="0.35">
      <c r="A15" s="6"/>
      <c r="B15" s="7"/>
      <c r="C15" s="5"/>
      <c r="D15" s="5"/>
    </row>
    <row r="16" spans="1:9" x14ac:dyDescent="0.35">
      <c r="A16" s="2" t="s">
        <v>277</v>
      </c>
      <c r="B16" s="4" t="s">
        <v>527</v>
      </c>
      <c r="C16" s="5" t="s">
        <v>559</v>
      </c>
      <c r="D16" s="5"/>
    </row>
    <row r="17" spans="1:4" x14ac:dyDescent="0.35">
      <c r="A17" s="6">
        <v>21</v>
      </c>
      <c r="B17" s="7">
        <f>COUNTIFS(COUSUB!C:C,SUMMARY!A17)</f>
        <v>105</v>
      </c>
      <c r="C17" s="5" t="s">
        <v>560</v>
      </c>
      <c r="D17" s="5"/>
    </row>
    <row r="18" spans="1:4" x14ac:dyDescent="0.35">
      <c r="A18" s="6">
        <v>44</v>
      </c>
      <c r="B18" s="7">
        <f>COUNTIFS(COUSUB!C:C,SUMMARY!A18)</f>
        <v>176</v>
      </c>
      <c r="C18" s="5" t="s">
        <v>561</v>
      </c>
      <c r="D18" s="5"/>
    </row>
    <row r="19" spans="1:4" x14ac:dyDescent="0.35">
      <c r="A19" s="6">
        <v>25</v>
      </c>
      <c r="B19" s="7">
        <f>COUNTIFS(COUSUB!C:C,SUMMARY!A19)</f>
        <v>2</v>
      </c>
      <c r="C19" s="5" t="s">
        <v>562</v>
      </c>
      <c r="D19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323F4-7975-4274-9AAB-6113D5757CF6}">
  <dimension ref="A1:B11"/>
  <sheetViews>
    <sheetView workbookViewId="0">
      <selection activeCell="B24" sqref="B24"/>
    </sheetView>
  </sheetViews>
  <sheetFormatPr defaultRowHeight="14.5" x14ac:dyDescent="0.35"/>
  <cols>
    <col min="1" max="1" width="15" customWidth="1"/>
    <col min="2" max="2" width="42.453125" style="11" customWidth="1"/>
  </cols>
  <sheetData>
    <row r="1" spans="1:2" s="8" customFormat="1" x14ac:dyDescent="0.35">
      <c r="A1" s="8" t="s">
        <v>533</v>
      </c>
      <c r="B1" s="10"/>
    </row>
    <row r="2" spans="1:2" x14ac:dyDescent="0.35">
      <c r="A2" t="s">
        <v>534</v>
      </c>
    </row>
    <row r="3" spans="1:2" x14ac:dyDescent="0.35">
      <c r="A3" t="s">
        <v>535</v>
      </c>
    </row>
    <row r="5" spans="1:2" x14ac:dyDescent="0.35">
      <c r="A5" t="s">
        <v>536</v>
      </c>
    </row>
    <row r="8" spans="1:2" x14ac:dyDescent="0.35">
      <c r="A8" s="8" t="s">
        <v>537</v>
      </c>
      <c r="B8" s="10" t="s">
        <v>538</v>
      </c>
    </row>
    <row r="9" spans="1:2" ht="67.25" customHeight="1" x14ac:dyDescent="0.35">
      <c r="A9" s="9" t="s">
        <v>539</v>
      </c>
      <c r="B9" s="11" t="s">
        <v>542</v>
      </c>
    </row>
    <row r="10" spans="1:2" ht="67.25" customHeight="1" x14ac:dyDescent="0.35">
      <c r="A10" s="9" t="s">
        <v>540</v>
      </c>
      <c r="B10" s="11" t="s">
        <v>543</v>
      </c>
    </row>
    <row r="11" spans="1:2" ht="67.25" customHeight="1" x14ac:dyDescent="0.35">
      <c r="A11" s="9" t="s">
        <v>541</v>
      </c>
      <c r="B11" s="11" t="s">
        <v>544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UA</vt:lpstr>
      <vt:lpstr>COUSUB</vt:lpstr>
      <vt:lpstr>SUMMARY</vt:lpstr>
      <vt:lpstr>Source|Notes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Schock, Tim</dc:creator>
  <cp:keywords/>
  <dc:description/>
  <cp:lastModifiedBy>ccook</cp:lastModifiedBy>
  <cp:revision/>
  <dcterms:created xsi:type="dcterms:W3CDTF">2021-03-22T16:23:32Z</dcterms:created>
  <dcterms:modified xsi:type="dcterms:W3CDTF">2021-04-23T16:58:42Z</dcterms:modified>
  <cp:category/>
  <cp:contentStatus/>
</cp:coreProperties>
</file>